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F:\Websites\Files\Lab Page on Website\Lab Set Ups\"/>
    </mc:Choice>
  </mc:AlternateContent>
  <xr:revisionPtr revIDLastSave="0" documentId="8_{B8AB7301-ABE4-4199-8DE2-9461DB89C5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hemicals Actually Used" sheetId="1" r:id="rId1"/>
    <sheet name="TO ORDER" sheetId="2" r:id="rId2"/>
    <sheet name="Links to Lap Setup PPTs" sheetId="3" r:id="rId3"/>
  </sheets>
  <definedNames>
    <definedName name="Z_C68F36ED_A9E5_4BCC_8832_7392282C4EA9_.wvu.FilterData" localSheetId="0" hidden="1">'Chemicals Actually Used'!$A$1:$R$149</definedName>
  </definedNames>
  <calcPr calcId="191029"/>
  <customWorkbookViews>
    <customWorkbookView name="Filter 1" guid="{C68F36ED-A9E5-4BCC-8832-7392282C4EA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0" i="1" l="1"/>
  <c r="O81" i="1"/>
  <c r="O82" i="1"/>
  <c r="O84" i="1"/>
  <c r="O58" i="1"/>
  <c r="O60" i="1"/>
  <c r="O70" i="1"/>
  <c r="O62" i="1"/>
  <c r="O59" i="1"/>
  <c r="O100" i="1"/>
  <c r="O64" i="1"/>
  <c r="O66" i="1"/>
  <c r="O61" i="1"/>
  <c r="O68" i="1"/>
  <c r="O63" i="1"/>
  <c r="O65" i="1"/>
  <c r="O71" i="1"/>
  <c r="O90" i="1"/>
  <c r="O86" i="1"/>
  <c r="O87" i="1"/>
  <c r="O91" i="1"/>
  <c r="O83" i="1"/>
  <c r="O57" i="1"/>
  <c r="O85" i="1"/>
  <c r="O72" i="1"/>
  <c r="O73" i="1"/>
  <c r="O74" i="1"/>
  <c r="O95" i="1"/>
  <c r="O96" i="1"/>
  <c r="O97" i="1"/>
  <c r="O101" i="1"/>
  <c r="O102" i="1"/>
  <c r="O103" i="1"/>
  <c r="O104" i="1"/>
  <c r="O105" i="1"/>
  <c r="O106" i="1"/>
  <c r="O107" i="1"/>
  <c r="O108" i="1"/>
  <c r="O109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4" i="1"/>
  <c r="O5" i="1"/>
  <c r="Q5" i="1" s="1"/>
  <c r="O6" i="1"/>
  <c r="O7" i="1"/>
  <c r="Q7" i="1" s="1"/>
  <c r="O8" i="1"/>
  <c r="Q8" i="1" s="1"/>
  <c r="O9" i="1"/>
  <c r="O10" i="1"/>
  <c r="Q10" i="1" s="1"/>
  <c r="O11" i="1"/>
  <c r="O12" i="1"/>
  <c r="O13" i="1"/>
  <c r="O14" i="1"/>
  <c r="Q14" i="1" s="1"/>
  <c r="O15" i="1"/>
  <c r="O16" i="1"/>
  <c r="Q16" i="1" s="1"/>
  <c r="O17" i="1"/>
  <c r="Q17" i="1" s="1"/>
  <c r="O18" i="1"/>
  <c r="Q18" i="1" s="1"/>
  <c r="O19" i="1"/>
  <c r="Q19" i="1" s="1"/>
  <c r="O20" i="1"/>
  <c r="O21" i="1"/>
  <c r="Q21" i="1" s="1"/>
  <c r="O22" i="1"/>
  <c r="Q22" i="1" s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Q46" i="1" s="1"/>
  <c r="O47" i="1"/>
  <c r="O48" i="1"/>
  <c r="O49" i="1"/>
  <c r="Q49" i="1" s="1"/>
  <c r="O53" i="1"/>
  <c r="O54" i="1"/>
  <c r="O55" i="1"/>
  <c r="O56" i="1"/>
  <c r="O50" i="1"/>
  <c r="O52" i="1"/>
  <c r="O3" i="1"/>
  <c r="O2" i="1"/>
</calcChain>
</file>

<file path=xl/sharedStrings.xml><?xml version="1.0" encoding="utf-8"?>
<sst xmlns="http://schemas.openxmlformats.org/spreadsheetml/2006/main" count="1200" uniqueCount="310">
  <si>
    <t>Ordered</t>
  </si>
  <si>
    <t>Chemical Name</t>
  </si>
  <si>
    <t>Formula</t>
  </si>
  <si>
    <t>[   ] or State</t>
  </si>
  <si>
    <t>Amount per Period</t>
  </si>
  <si>
    <t>Teacher</t>
  </si>
  <si>
    <t xml:space="preserve">Class </t>
  </si>
  <si>
    <t># of Sections</t>
  </si>
  <si>
    <t>Lab Name</t>
  </si>
  <si>
    <t>Comments</t>
  </si>
  <si>
    <t>1-butanol</t>
  </si>
  <si>
    <t>C4H7OH</t>
  </si>
  <si>
    <t>liquid</t>
  </si>
  <si>
    <t>AP</t>
  </si>
  <si>
    <t>Evaporation of Alcohols - Logger Pro</t>
  </si>
  <si>
    <t>1-hexane</t>
  </si>
  <si>
    <t>C6H12</t>
  </si>
  <si>
    <t>1-pentane</t>
  </si>
  <si>
    <t>C5H10</t>
  </si>
  <si>
    <t>1-propanol</t>
  </si>
  <si>
    <t>C3H5OH</t>
  </si>
  <si>
    <t>Acetic Acid</t>
  </si>
  <si>
    <t>HC2H3O2</t>
  </si>
  <si>
    <t>[unknown], you make</t>
  </si>
  <si>
    <t>0.1 M</t>
  </si>
  <si>
    <t>1 L</t>
  </si>
  <si>
    <t>Buffers Lab - Logger Pro</t>
  </si>
  <si>
    <t>HC2H3O3</t>
  </si>
  <si>
    <t>1.0 M</t>
  </si>
  <si>
    <t>1.00 M</t>
  </si>
  <si>
    <t>Half Titration - Logger Pro</t>
  </si>
  <si>
    <t>Ammonium Chloride</t>
  </si>
  <si>
    <t>NH4Cl</t>
  </si>
  <si>
    <t>2.0 M</t>
  </si>
  <si>
    <t>Enthalpy of Rxn - Logger Pro</t>
  </si>
  <si>
    <t>solid</t>
  </si>
  <si>
    <t>Entropy of Rxn</t>
  </si>
  <si>
    <t>Ammonium hydroxide</t>
  </si>
  <si>
    <t>NH4OH</t>
  </si>
  <si>
    <t>Ammonium Nitrate</t>
  </si>
  <si>
    <t>NH4NO3</t>
  </si>
  <si>
    <t>Benzoic Acid</t>
  </si>
  <si>
    <t>Melting Temp - Logger Pro</t>
  </si>
  <si>
    <t>Brass Keys (from HD, Lowes)</t>
  </si>
  <si>
    <t>Electroplate - Logger Pro</t>
  </si>
  <si>
    <t>Calcium Hydroxide</t>
  </si>
  <si>
    <t>Ca(OH)2</t>
  </si>
  <si>
    <t>saturated solution</t>
  </si>
  <si>
    <t>Ksp - Logger Pro</t>
  </si>
  <si>
    <t>CuSO4</t>
  </si>
  <si>
    <t>0.40 M</t>
  </si>
  <si>
    <t>Beers Law - Logger Pro</t>
  </si>
  <si>
    <t>CuSO4 in H2SO4</t>
  </si>
  <si>
    <t>Copper wire</t>
  </si>
  <si>
    <t>Cu</t>
  </si>
  <si>
    <t>solid, 18-gauge</t>
  </si>
  <si>
    <t>Determine Mol Vol of A Gas</t>
  </si>
  <si>
    <t>Dextrose</t>
  </si>
  <si>
    <t>C2H3OH</t>
  </si>
  <si>
    <t>Hydrochloric Acid</t>
  </si>
  <si>
    <t>HCl</t>
  </si>
  <si>
    <t>0.5 M</t>
  </si>
  <si>
    <t>2 M</t>
  </si>
  <si>
    <t>Hydrochloric acid</t>
  </si>
  <si>
    <t>0.050 M</t>
  </si>
  <si>
    <t>0.10 M</t>
  </si>
  <si>
    <t>Rate and Order - Logger Pro</t>
  </si>
  <si>
    <t>FeCl3</t>
  </si>
  <si>
    <t>0.020 M</t>
  </si>
  <si>
    <t>Fe(NO3)3</t>
  </si>
  <si>
    <t>0.200 M</t>
  </si>
  <si>
    <t>0.0020 M</t>
  </si>
  <si>
    <t>Magnesium Ribbon</t>
  </si>
  <si>
    <t>Mg</t>
  </si>
  <si>
    <t>Maleic Acid</t>
  </si>
  <si>
    <t>methanol</t>
  </si>
  <si>
    <t>CH3OH</t>
  </si>
  <si>
    <t>HNO3</t>
  </si>
  <si>
    <t>6M</t>
  </si>
  <si>
    <t>Analysis of Ag in an Alloy</t>
  </si>
  <si>
    <t>Oxalic Acid</t>
  </si>
  <si>
    <t>Palmitic Acid</t>
  </si>
  <si>
    <t>Phenolphthalein Indicator</t>
  </si>
  <si>
    <t>???</t>
  </si>
  <si>
    <t>Liquid</t>
  </si>
  <si>
    <t>Potassium Iodide</t>
  </si>
  <si>
    <t>KI</t>
  </si>
  <si>
    <t>Potassium Thiocyante</t>
  </si>
  <si>
    <t>KSCN</t>
  </si>
  <si>
    <t>Salicylic Acid</t>
  </si>
  <si>
    <t>Sodium Acetate</t>
  </si>
  <si>
    <t>NaC2H3O2</t>
  </si>
  <si>
    <t>Sodium Chloride</t>
  </si>
  <si>
    <t>NaCl</t>
  </si>
  <si>
    <t>Sodium Hydroxide</t>
  </si>
  <si>
    <t>NaOH</t>
  </si>
  <si>
    <t>0.100 M</t>
  </si>
  <si>
    <t>Sodium hydroxide</t>
  </si>
  <si>
    <t>Better than Acid Base or do both</t>
  </si>
  <si>
    <t>Sodium Nitriate</t>
  </si>
  <si>
    <t>NaNO3</t>
  </si>
  <si>
    <t>Sterling Silver Beads 0.2-0.5 g</t>
  </si>
  <si>
    <t>Succinic Acid</t>
  </si>
  <si>
    <t>Tartaric Acid</t>
  </si>
  <si>
    <t>Vinegar</t>
  </si>
  <si>
    <t>5% solution</t>
  </si>
  <si>
    <r>
      <t xml:space="preserve">Bonding From </t>
    </r>
    <r>
      <rPr>
        <u/>
        <sz val="10"/>
        <color rgb="FF1155CC"/>
        <rFont val="Arial"/>
      </rPr>
      <t>HERE</t>
    </r>
  </si>
  <si>
    <t>Alka Seltzer tablets</t>
  </si>
  <si>
    <t>Honors</t>
  </si>
  <si>
    <t>Gas Laws Activities</t>
  </si>
  <si>
    <t>0.10M</t>
  </si>
  <si>
    <t>Salts Activity</t>
  </si>
  <si>
    <t>Barium Chloride</t>
  </si>
  <si>
    <t>Flame test</t>
  </si>
  <si>
    <t>Butane lighters</t>
  </si>
  <si>
    <t>Molar Mass of a Gas</t>
  </si>
  <si>
    <t>Calcium</t>
  </si>
  <si>
    <t>Calcium Chloride</t>
  </si>
  <si>
    <t>Calcium Sulfate</t>
  </si>
  <si>
    <t>Copper (II) Chloride</t>
  </si>
  <si>
    <t>Copper (II) Sulfate</t>
  </si>
  <si>
    <t>Double Bubble Gum</t>
  </si>
  <si>
    <t>Chewing Gum Lab</t>
  </si>
  <si>
    <t>Gum Balls</t>
  </si>
  <si>
    <t>1M</t>
  </si>
  <si>
    <t>Juicy Fruit Gum</t>
  </si>
  <si>
    <t>Kool-aid</t>
  </si>
  <si>
    <t>Lithium Chloride</t>
  </si>
  <si>
    <t>Magnesium ribbon</t>
  </si>
  <si>
    <t>Percent Comp Emp. Formula</t>
  </si>
  <si>
    <t>Phenolphthalein</t>
  </si>
  <si>
    <t>Potassium Chloride</t>
  </si>
  <si>
    <t>Potassium Sulfate</t>
  </si>
  <si>
    <t>Sodium acetate</t>
  </si>
  <si>
    <t>Sodium bicarbonate</t>
  </si>
  <si>
    <t>Sodium Carbonate</t>
  </si>
  <si>
    <t>Limiting Reagent Lab</t>
  </si>
  <si>
    <t>Sodium Sulfate</t>
  </si>
  <si>
    <t>Strontium Chloride</t>
  </si>
  <si>
    <t>0.15M</t>
  </si>
  <si>
    <t>Strontium Nitrate</t>
  </si>
  <si>
    <t>Trident Gum</t>
  </si>
  <si>
    <t>Universal Indicator</t>
  </si>
  <si>
    <t>Equilibrium of CO2</t>
  </si>
  <si>
    <t>Gas Lantern Mantle</t>
  </si>
  <si>
    <t>Nuclear Cloud Chamber - wait to order until needed</t>
  </si>
  <si>
    <t>Regular</t>
  </si>
  <si>
    <t>Rate Affecting Factors</t>
  </si>
  <si>
    <t>BaCl2</t>
  </si>
  <si>
    <t>0.1 - 0.5 M</t>
  </si>
  <si>
    <t>Either sulfate or chloride solutions</t>
  </si>
  <si>
    <t xml:space="preserve">Calcium </t>
  </si>
  <si>
    <t>Ca</t>
  </si>
  <si>
    <t xml:space="preserve">Periodic Trends </t>
  </si>
  <si>
    <t>CaCl2</t>
  </si>
  <si>
    <t>Chalk Stoichiometry Lab</t>
  </si>
  <si>
    <t>Chemistry in a Ziplock Bag</t>
  </si>
  <si>
    <t>Signs of a Chemical Rxn</t>
  </si>
  <si>
    <t>Candle Wax</t>
  </si>
  <si>
    <t>n/a</t>
  </si>
  <si>
    <t>IMF Tasks</t>
  </si>
  <si>
    <t>0.5M</t>
  </si>
  <si>
    <t>Copper turnings</t>
  </si>
  <si>
    <t>Crystal Violet Solution</t>
  </si>
  <si>
    <t>C25N3H30Cl</t>
  </si>
  <si>
    <t>1.5 x 10E-5 M</t>
  </si>
  <si>
    <t>4 L</t>
  </si>
  <si>
    <t>Glow sticks</t>
  </si>
  <si>
    <t>Honey</t>
  </si>
  <si>
    <t xml:space="preserve">HCl </t>
  </si>
  <si>
    <t>LiCl</t>
  </si>
  <si>
    <t>Nails</t>
  </si>
  <si>
    <t>Fe</t>
  </si>
  <si>
    <t>Molar Measurments</t>
  </si>
  <si>
    <t>Paperclip</t>
  </si>
  <si>
    <t>Pencil lead</t>
  </si>
  <si>
    <t>graphite</t>
  </si>
  <si>
    <t>Phenol Red Indicator</t>
  </si>
  <si>
    <t>C19H14O5S</t>
  </si>
  <si>
    <t>0.02 - 0.04%</t>
  </si>
  <si>
    <t>C20H14O4</t>
  </si>
  <si>
    <t>1% denatured in alcohol</t>
  </si>
  <si>
    <t>Post-1982 Pennies</t>
  </si>
  <si>
    <t>Density of Pennies Lab</t>
  </si>
  <si>
    <t>KCl</t>
  </si>
  <si>
    <t>Pre-1982 Pennies</t>
  </si>
  <si>
    <t>Cu/Zn</t>
  </si>
  <si>
    <t>We should try and gather these as we can, getting harder to find!</t>
  </si>
  <si>
    <t>Rubbing alcohol</t>
  </si>
  <si>
    <t>C3H8O</t>
  </si>
  <si>
    <t>Sand</t>
  </si>
  <si>
    <t>SiO2</t>
  </si>
  <si>
    <t>Sidewalk Chalk</t>
  </si>
  <si>
    <t>Molecules Chalk in Name</t>
  </si>
  <si>
    <t>NaHCO3</t>
  </si>
  <si>
    <t>Na2CO3</t>
  </si>
  <si>
    <t>Spaghetti</t>
  </si>
  <si>
    <t>Graphing Spaghetti</t>
  </si>
  <si>
    <t>SrCl2</t>
  </si>
  <si>
    <t>Sulfuric Acid</t>
  </si>
  <si>
    <t>H2SO4</t>
  </si>
  <si>
    <t>Vegetable Oil</t>
  </si>
  <si>
    <t>Zinc</t>
  </si>
  <si>
    <t>Zn</t>
  </si>
  <si>
    <t>Zinc Granulated</t>
  </si>
  <si>
    <t>How much to buy</t>
  </si>
  <si>
    <t>2 L b/c only comes in 500 mL</t>
  </si>
  <si>
    <t>Not ordered yet</t>
  </si>
  <si>
    <t>~40g needed for next year, buy several years worth (assuming 12g/period, x3 rounded up)</t>
  </si>
  <si>
    <t xml:space="preserve">Order during the year </t>
  </si>
  <si>
    <t>70 (assuming 22/period, x3 rounded up</t>
  </si>
  <si>
    <t>have to go to HD or lowes to get when needed</t>
  </si>
  <si>
    <t>Needs someone to check</t>
  </si>
  <si>
    <t>Amazon?</t>
  </si>
  <si>
    <t>Ethan check amounts - based on what you put on the sheet for AP Chem</t>
  </si>
  <si>
    <t>50cm for next year, buy several years worth (assuming 15cm/period x3 rounded up)</t>
  </si>
  <si>
    <t>Can buy during the year</t>
  </si>
  <si>
    <t>I would rather buy more radioactive needles if possible, the mantles are sooo finicky. Thoughts?</t>
  </si>
  <si>
    <t>*I have a note to buy more hydrochloric acid next year but not this year</t>
  </si>
  <si>
    <t>Party city or amazon</t>
  </si>
  <si>
    <t>2-3 large tubs</t>
  </si>
  <si>
    <t>~45g needed for next year, buy several years worth (assuming 13g/period, x3 rounded up)</t>
  </si>
  <si>
    <t>HD or Lowes</t>
  </si>
  <si>
    <t>~35g needed for next year, buy several years worth (assuming 10g/period, x 3 rounded up)</t>
  </si>
  <si>
    <t>10 containers</t>
  </si>
  <si>
    <t>~50g for next year, buy several years worth (assuming 15g/period, x3 rounded up)</t>
  </si>
  <si>
    <t xml:space="preserve">I don't have anything written by this on my sheet - can someone check if we need this or not? </t>
  </si>
  <si>
    <t>?</t>
  </si>
  <si>
    <t>1500 g ordered</t>
  </si>
  <si>
    <r>
      <rPr>
        <u/>
        <sz val="10"/>
        <color rgb="FF1155CC"/>
        <rFont val="Arial"/>
      </rPr>
      <t>THIS</t>
    </r>
    <r>
      <rPr>
        <u/>
        <sz val="10"/>
        <color rgb="FF000000"/>
        <rFont val="Arial"/>
      </rPr>
      <t>, before ordering, I will check to see if I have any left over</t>
    </r>
  </si>
  <si>
    <t>~50g for next year, buy several years worth (assuming 16g/period, x3 rounded up)</t>
  </si>
  <si>
    <t>granular</t>
  </si>
  <si>
    <t>Total Amount Needed</t>
  </si>
  <si>
    <t>mL</t>
  </si>
  <si>
    <t>L</t>
  </si>
  <si>
    <t>g</t>
  </si>
  <si>
    <t>cm</t>
  </si>
  <si>
    <t>tablets</t>
  </si>
  <si>
    <t>lighters</t>
  </si>
  <si>
    <t>0. 1- 0.5 M</t>
  </si>
  <si>
    <t>C7H6O2</t>
  </si>
  <si>
    <t>keys</t>
  </si>
  <si>
    <t>pieces</t>
  </si>
  <si>
    <t>Periodic Trends Lab</t>
  </si>
  <si>
    <t>tsp</t>
  </si>
  <si>
    <t>CaSO4</t>
  </si>
  <si>
    <t>pieces/chunks</t>
  </si>
  <si>
    <t>CuCl2</t>
  </si>
  <si>
    <t>Copper (II) Sulfate in Sulfuric Acid</t>
  </si>
  <si>
    <t>Ethanol</t>
  </si>
  <si>
    <t xml:space="preserve">pieces </t>
  </si>
  <si>
    <t>Iron (III) Chloride - in 0.10 HCl</t>
  </si>
  <si>
    <t>Iron (III) Nitrate - in 1.0 M HNO3</t>
  </si>
  <si>
    <t>Lithium Sulfate</t>
  </si>
  <si>
    <t>Li2SO4</t>
  </si>
  <si>
    <t>Nitric Acid</t>
  </si>
  <si>
    <t>dropper bottles</t>
  </si>
  <si>
    <t>K2SO4</t>
  </si>
  <si>
    <t>lbs</t>
  </si>
  <si>
    <t>0.25 M</t>
  </si>
  <si>
    <t>package</t>
  </si>
  <si>
    <t>Ag</t>
  </si>
  <si>
    <t>beads</t>
  </si>
  <si>
    <t>Sr(NO3)2</t>
  </si>
  <si>
    <t>Reusable?</t>
  </si>
  <si>
    <t>yes</t>
  </si>
  <si>
    <t>Made and Ready</t>
  </si>
  <si>
    <t>Sodium Chloride and Sodium Carbonate Mixture</t>
  </si>
  <si>
    <t>NaCl + Na2CO3</t>
  </si>
  <si>
    <t xml:space="preserve">Calcium Chloride </t>
  </si>
  <si>
    <t>Titration Acid Base - Logger Pro</t>
  </si>
  <si>
    <t>Gravimetric Analysis of a Mixture</t>
  </si>
  <si>
    <t>Solid In Stock - may need to make desired [  ]</t>
  </si>
  <si>
    <t>Chapter</t>
  </si>
  <si>
    <t>C, D, F, G</t>
  </si>
  <si>
    <t>F</t>
  </si>
  <si>
    <t>C, M</t>
  </si>
  <si>
    <t>Unit of Meas.</t>
  </si>
  <si>
    <r>
      <t xml:space="preserve">Ordered </t>
    </r>
    <r>
      <rPr>
        <b/>
        <sz val="10"/>
        <color rgb="FF000000"/>
        <rFont val="Calibri"/>
        <family val="2"/>
      </rPr>
      <t>√</t>
    </r>
  </si>
  <si>
    <t>pieces/ chunks</t>
  </si>
  <si>
    <t>skip</t>
  </si>
  <si>
    <t>https://mychemistryclass.net/Files/Lab%20Page%20on%20Website/Lab%20Set%20Ups/HC%20Things%20for%20Lab%20Set%20Ups.pptx</t>
  </si>
  <si>
    <t>https://mychemistryclass.net/Files/Lab%20Page%20on%20Website/Lab%20Set%20Ups/Regular%20Things%20for%20Lab%20Set%20Ups.pptx</t>
  </si>
  <si>
    <t>https://mychemistryclass.net/Files/Lab%20Page%20on%20Website/Lab%20Set%20Ups/AP%20Things%20for%20Lab%20Set%20Ups.pptx</t>
  </si>
  <si>
    <t>35% of total amount = Na2CO3, 0.65% NaCl</t>
  </si>
  <si>
    <t>Grams needed to make Total Amt of Sol'n Needed</t>
  </si>
  <si>
    <t>Barium Nitrate</t>
  </si>
  <si>
    <t>Calcium Nitrate</t>
  </si>
  <si>
    <t>Copper(II) Nitrate</t>
  </si>
  <si>
    <t>Lithium Nitrate</t>
  </si>
  <si>
    <t>Potassium Nitrate</t>
  </si>
  <si>
    <t>Sodium Nitrate</t>
  </si>
  <si>
    <t>Ba(NO3)2</t>
  </si>
  <si>
    <t>Ca(NO3)2</t>
  </si>
  <si>
    <t>Cu(NO3)2</t>
  </si>
  <si>
    <t>LiNO3</t>
  </si>
  <si>
    <t>KNO3</t>
  </si>
  <si>
    <t>Types of Reactions Lab</t>
  </si>
  <si>
    <t>Steel Wool</t>
  </si>
  <si>
    <t>0.1 - 0.5</t>
  </si>
  <si>
    <t>0.15 M</t>
  </si>
  <si>
    <t>Mini Marshmallows</t>
  </si>
  <si>
    <t>Soda Cans</t>
  </si>
  <si>
    <t>Blue dye solution</t>
  </si>
  <si>
    <t>1 M</t>
  </si>
  <si>
    <t>Serial Dilution Lab</t>
  </si>
  <si>
    <t>Dry Ice</t>
  </si>
  <si>
    <t>0.2M</t>
  </si>
  <si>
    <t xml:space="preserve">Titration </t>
  </si>
  <si>
    <t>0.4M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</si>
</sst>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b/>
      <sz val="14"/>
      <color rgb="FF000000"/>
      <name val="Arial"/>
      <scheme val="minor"/>
    </font>
    <font>
      <sz val="10"/>
      <color theme="1"/>
      <name val="Arial"/>
      <scheme val="minor"/>
    </font>
    <font>
      <sz val="10"/>
      <color rgb="FFE06666"/>
      <name val="Arial"/>
      <scheme val="minor"/>
    </font>
    <font>
      <sz val="11"/>
      <color rgb="FF202124"/>
      <name val="Roboto"/>
    </font>
    <font>
      <sz val="10"/>
      <color rgb="FF222222"/>
      <name val="Arial"/>
      <scheme val="minor"/>
    </font>
    <font>
      <sz val="10"/>
      <color rgb="FF202124"/>
      <name val="Arial"/>
    </font>
    <font>
      <b/>
      <sz val="10"/>
      <color theme="1"/>
      <name val="Arial"/>
      <scheme val="minor"/>
    </font>
    <font>
      <u/>
      <sz val="10"/>
      <color rgb="FF1155CC"/>
      <name val="Arial"/>
    </font>
    <font>
      <u/>
      <sz val="10"/>
      <color rgb="FF000000"/>
      <name val="Arial"/>
    </font>
    <font>
      <u/>
      <sz val="10"/>
      <color theme="1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202124"/>
      <name val="Arial"/>
      <family val="2"/>
    </font>
    <font>
      <b/>
      <sz val="10"/>
      <color rgb="FF000000"/>
      <name val="Arial"/>
      <family val="2"/>
      <scheme val="minor"/>
    </font>
    <font>
      <b/>
      <sz val="8"/>
      <color rgb="FF000000"/>
      <name val="Arial"/>
      <family val="2"/>
      <scheme val="minor"/>
    </font>
    <font>
      <u/>
      <sz val="10"/>
      <color rgb="FF0000FF"/>
      <name val="Arial"/>
      <family val="2"/>
    </font>
    <font>
      <b/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  <fill>
      <patternFill patternType="solid">
        <fgColor rgb="FFA4C2F4"/>
        <bgColor rgb="FFA4C2F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0C1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/>
    <xf numFmtId="0" fontId="2" fillId="0" borderId="1" xfId="0" applyFont="1" applyBorder="1"/>
    <xf numFmtId="0" fontId="2" fillId="3" borderId="1" xfId="0" applyFont="1" applyFill="1" applyBorder="1" applyAlignment="1">
      <alignment wrapText="1"/>
    </xf>
    <xf numFmtId="0" fontId="7" fillId="4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6" borderId="1" xfId="0" applyFont="1" applyFill="1" applyBorder="1"/>
    <xf numFmtId="0" fontId="2" fillId="7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9" borderId="1" xfId="0" applyFont="1" applyFill="1" applyBorder="1"/>
    <xf numFmtId="0" fontId="2" fillId="6" borderId="1" xfId="0" applyFont="1" applyFill="1" applyBorder="1" applyAlignment="1">
      <alignment wrapText="1"/>
    </xf>
    <xf numFmtId="0" fontId="2" fillId="10" borderId="1" xfId="0" applyFont="1" applyFill="1" applyBorder="1"/>
    <xf numFmtId="0" fontId="8" fillId="3" borderId="1" xfId="0" applyFont="1" applyFill="1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1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/>
    <xf numFmtId="0" fontId="10" fillId="0" borderId="0" xfId="1"/>
    <xf numFmtId="0" fontId="2" fillId="11" borderId="2" xfId="0" applyFont="1" applyFill="1" applyBorder="1"/>
    <xf numFmtId="0" fontId="2" fillId="11" borderId="2" xfId="0" applyFont="1" applyFill="1" applyBorder="1" applyAlignment="1">
      <alignment wrapText="1"/>
    </xf>
    <xf numFmtId="0" fontId="11" fillId="11" borderId="2" xfId="0" applyFont="1" applyFill="1" applyBorder="1"/>
    <xf numFmtId="0" fontId="11" fillId="11" borderId="2" xfId="0" applyFont="1" applyFill="1" applyBorder="1" applyAlignment="1">
      <alignment wrapText="1"/>
    </xf>
    <xf numFmtId="0" fontId="11" fillId="11" borderId="4" xfId="0" applyFont="1" applyFill="1" applyBorder="1"/>
    <xf numFmtId="0" fontId="2" fillId="11" borderId="4" xfId="0" applyFont="1" applyFill="1" applyBorder="1"/>
    <xf numFmtId="0" fontId="0" fillId="11" borderId="2" xfId="0" applyFill="1" applyBorder="1"/>
    <xf numFmtId="0" fontId="0" fillId="11" borderId="2" xfId="0" applyFill="1" applyBorder="1" applyAlignment="1">
      <alignment wrapText="1"/>
    </xf>
    <xf numFmtId="0" fontId="13" fillId="11" borderId="2" xfId="0" applyFont="1" applyFill="1" applyBorder="1" applyAlignment="1">
      <alignment horizontal="left"/>
    </xf>
    <xf numFmtId="9" fontId="2" fillId="11" borderId="2" xfId="0" applyNumberFormat="1" applyFont="1" applyFill="1" applyBorder="1"/>
    <xf numFmtId="9" fontId="2" fillId="11" borderId="2" xfId="0" applyNumberFormat="1" applyFont="1" applyFill="1" applyBorder="1" applyAlignment="1">
      <alignment wrapText="1"/>
    </xf>
    <xf numFmtId="0" fontId="6" fillId="11" borderId="2" xfId="0" applyFont="1" applyFill="1" applyBorder="1" applyAlignment="1">
      <alignment horizontal="left"/>
    </xf>
    <xf numFmtId="0" fontId="4" fillId="11" borderId="2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left"/>
    </xf>
    <xf numFmtId="0" fontId="2" fillId="12" borderId="2" xfId="0" applyFont="1" applyFill="1" applyBorder="1"/>
    <xf numFmtId="0" fontId="0" fillId="12" borderId="2" xfId="0" applyFill="1" applyBorder="1"/>
    <xf numFmtId="0" fontId="2" fillId="12" borderId="2" xfId="0" applyFont="1" applyFill="1" applyBorder="1" applyAlignment="1">
      <alignment wrapText="1"/>
    </xf>
    <xf numFmtId="0" fontId="0" fillId="12" borderId="2" xfId="0" applyFill="1" applyBorder="1" applyAlignment="1">
      <alignment wrapText="1"/>
    </xf>
    <xf numFmtId="0" fontId="11" fillId="12" borderId="2" xfId="0" applyFont="1" applyFill="1" applyBorder="1"/>
    <xf numFmtId="0" fontId="11" fillId="12" borderId="2" xfId="0" applyFont="1" applyFill="1" applyBorder="1" applyAlignment="1">
      <alignment wrapText="1"/>
    </xf>
    <xf numFmtId="0" fontId="11" fillId="12" borderId="4" xfId="0" applyFont="1" applyFill="1" applyBorder="1"/>
    <xf numFmtId="0" fontId="2" fillId="12" borderId="4" xfId="0" applyFont="1" applyFill="1" applyBorder="1"/>
    <xf numFmtId="0" fontId="13" fillId="12" borderId="2" xfId="0" applyFont="1" applyFill="1" applyBorder="1" applyAlignment="1">
      <alignment horizontal="left"/>
    </xf>
    <xf numFmtId="0" fontId="6" fillId="12" borderId="2" xfId="0" applyFont="1" applyFill="1" applyBorder="1" applyAlignment="1">
      <alignment horizontal="left"/>
    </xf>
    <xf numFmtId="0" fontId="2" fillId="13" borderId="4" xfId="0" applyFont="1" applyFill="1" applyBorder="1"/>
    <xf numFmtId="0" fontId="11" fillId="13" borderId="4" xfId="0" applyFont="1" applyFill="1" applyBorder="1"/>
    <xf numFmtId="0" fontId="11" fillId="13" borderId="4" xfId="0" applyFont="1" applyFill="1" applyBorder="1" applyAlignment="1">
      <alignment wrapText="1"/>
    </xf>
    <xf numFmtId="0" fontId="2" fillId="13" borderId="4" xfId="0" applyFont="1" applyFill="1" applyBorder="1" applyAlignment="1">
      <alignment wrapText="1"/>
    </xf>
    <xf numFmtId="0" fontId="0" fillId="13" borderId="4" xfId="0" applyFill="1" applyBorder="1"/>
    <xf numFmtId="0" fontId="2" fillId="13" borderId="2" xfId="0" applyFont="1" applyFill="1" applyBorder="1"/>
    <xf numFmtId="0" fontId="11" fillId="13" borderId="2" xfId="0" applyFont="1" applyFill="1" applyBorder="1"/>
    <xf numFmtId="0" fontId="2" fillId="13" borderId="2" xfId="0" applyFont="1" applyFill="1" applyBorder="1" applyAlignment="1">
      <alignment wrapText="1"/>
    </xf>
    <xf numFmtId="0" fontId="11" fillId="13" borderId="2" xfId="0" applyFont="1" applyFill="1" applyBorder="1" applyAlignment="1">
      <alignment wrapText="1"/>
    </xf>
    <xf numFmtId="0" fontId="0" fillId="13" borderId="2" xfId="0" applyFill="1" applyBorder="1"/>
    <xf numFmtId="0" fontId="0" fillId="13" borderId="2" xfId="0" applyFill="1" applyBorder="1" applyAlignment="1">
      <alignment wrapText="1"/>
    </xf>
    <xf numFmtId="0" fontId="12" fillId="13" borderId="2" xfId="0" applyFont="1" applyFill="1" applyBorder="1"/>
    <xf numFmtId="0" fontId="3" fillId="13" borderId="2" xfId="0" applyFont="1" applyFill="1" applyBorder="1"/>
    <xf numFmtId="0" fontId="16" fillId="13" borderId="2" xfId="0" applyFont="1" applyFill="1" applyBorder="1"/>
    <xf numFmtId="0" fontId="6" fillId="13" borderId="2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0C1FF"/>
      <color rgb="FFF0F5FE"/>
      <color rgb="FFE5F7EA"/>
      <color rgb="FFF7E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-ntMYPjdCdnkuIDYd-MVcU3KeS_kyb0G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rtbeads.com/jewelry-supplies/8mm-light-weight-seamless-round-small-hole-bead-sterling-silve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ychemistryclass.net/Files/Lab%20Page%20on%20Website/Lab%20Set%20Ups/Regular%20Things%20for%20Lab%20Set%20Ups.pptx" TargetMode="External"/><Relationship Id="rId2" Type="http://schemas.openxmlformats.org/officeDocument/2006/relationships/hyperlink" Target="https://mychemistryclass.net/Files/Lab%20Page%20on%20Website/Lab%20Set%20Ups/HC%20Things%20for%20Lab%20Set%20Ups.pptx" TargetMode="External"/><Relationship Id="rId1" Type="http://schemas.openxmlformats.org/officeDocument/2006/relationships/hyperlink" Target="https://mychemistryclass.net/Files/Lab%20Page%20on%20Website/Lab%20Set%20Ups/AP%20Things%20for%20Lab%20Set%20Up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J151"/>
  <sheetViews>
    <sheetView tabSelected="1" workbookViewId="0">
      <pane ySplit="1" topLeftCell="A83" activePane="bottomLeft" state="frozen"/>
      <selection pane="bottomLeft" activeCell="A100" sqref="A100:XFD100"/>
    </sheetView>
  </sheetViews>
  <sheetFormatPr defaultColWidth="12.5703125" defaultRowHeight="15.75" customHeight="1" x14ac:dyDescent="0.2"/>
  <cols>
    <col min="1" max="1" width="13.5703125" style="19" customWidth="1"/>
    <col min="2" max="2" width="8.5703125" style="19" customWidth="1"/>
    <col min="3" max="3" width="8.28515625" style="19" customWidth="1"/>
    <col min="4" max="4" width="9.28515625" style="19" bestFit="1" customWidth="1"/>
    <col min="5" max="5" width="30.42578125" style="20" customWidth="1"/>
    <col min="6" max="6" width="15.7109375" style="19" bestFit="1" customWidth="1"/>
    <col min="7" max="7" width="13.7109375" style="20" customWidth="1"/>
    <col min="8" max="8" width="15.140625" style="19" customWidth="1"/>
    <col min="9" max="9" width="7.42578125" style="20" customWidth="1"/>
    <col min="10" max="10" width="7.28515625" style="19" bestFit="1" customWidth="1"/>
    <col min="11" max="11" width="8.140625" style="19" bestFit="1" customWidth="1"/>
    <col min="12" max="12" width="29.42578125" style="19" customWidth="1"/>
    <col min="13" max="13" width="9.5703125" style="19" bestFit="1" customWidth="1"/>
    <col min="14" max="14" width="8.5703125" style="19" customWidth="1"/>
    <col min="15" max="15" width="14.28515625" style="19" customWidth="1"/>
    <col min="16" max="16" width="8.28515625" style="20" customWidth="1"/>
    <col min="17" max="17" width="12.42578125" style="20" customWidth="1"/>
    <col min="18" max="18" width="48.7109375" style="19" customWidth="1"/>
    <col min="19" max="16384" width="12.5703125" style="19"/>
  </cols>
  <sheetData>
    <row r="1" spans="1:36" s="24" customFormat="1" ht="56.25" x14ac:dyDescent="0.2">
      <c r="A1" s="21" t="s">
        <v>272</v>
      </c>
      <c r="B1" s="21" t="s">
        <v>278</v>
      </c>
      <c r="C1" s="21" t="s">
        <v>266</v>
      </c>
      <c r="D1" s="21" t="s">
        <v>264</v>
      </c>
      <c r="E1" s="22" t="s">
        <v>1</v>
      </c>
      <c r="F1" s="22" t="s">
        <v>2</v>
      </c>
      <c r="G1" s="22" t="s">
        <v>3</v>
      </c>
      <c r="H1" s="22" t="s">
        <v>4</v>
      </c>
      <c r="I1" s="23" t="s">
        <v>277</v>
      </c>
      <c r="J1" s="21" t="s">
        <v>6</v>
      </c>
      <c r="K1" s="21" t="s">
        <v>273</v>
      </c>
      <c r="L1" s="22" t="s">
        <v>8</v>
      </c>
      <c r="M1" s="21" t="s">
        <v>5</v>
      </c>
      <c r="N1" s="21" t="s">
        <v>7</v>
      </c>
      <c r="O1" s="22" t="s">
        <v>232</v>
      </c>
      <c r="P1" s="23" t="s">
        <v>277</v>
      </c>
      <c r="Q1" s="23" t="s">
        <v>285</v>
      </c>
      <c r="R1" s="22" t="s">
        <v>9</v>
      </c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s="55" customFormat="1" ht="12.75" x14ac:dyDescent="0.2">
      <c r="A2" s="51"/>
      <c r="B2" s="51"/>
      <c r="C2" s="52" t="s">
        <v>280</v>
      </c>
      <c r="D2" s="51"/>
      <c r="E2" s="53" t="s">
        <v>255</v>
      </c>
      <c r="F2" s="51" t="s">
        <v>77</v>
      </c>
      <c r="G2" s="54" t="s">
        <v>78</v>
      </c>
      <c r="H2" s="51">
        <v>0.5</v>
      </c>
      <c r="I2" s="54" t="s">
        <v>234</v>
      </c>
      <c r="J2" s="51" t="s">
        <v>13</v>
      </c>
      <c r="K2" s="51">
        <v>0</v>
      </c>
      <c r="L2" s="52" t="s">
        <v>79</v>
      </c>
      <c r="M2" s="52" t="s">
        <v>275</v>
      </c>
      <c r="N2" s="51">
        <v>4</v>
      </c>
      <c r="O2" s="51">
        <f>H2*N2</f>
        <v>2</v>
      </c>
      <c r="P2" s="54" t="s">
        <v>234</v>
      </c>
      <c r="Q2" s="54"/>
    </row>
    <row r="3" spans="1:36" s="60" customFormat="1" ht="12.75" x14ac:dyDescent="0.2">
      <c r="A3" s="56"/>
      <c r="B3" s="56"/>
      <c r="C3" s="57" t="s">
        <v>280</v>
      </c>
      <c r="D3" s="56"/>
      <c r="E3" s="58" t="s">
        <v>92</v>
      </c>
      <c r="F3" s="56" t="s">
        <v>93</v>
      </c>
      <c r="G3" s="58" t="s">
        <v>35</v>
      </c>
      <c r="H3" s="56">
        <v>15</v>
      </c>
      <c r="I3" s="59" t="s">
        <v>235</v>
      </c>
      <c r="J3" s="56" t="s">
        <v>13</v>
      </c>
      <c r="K3" s="56">
        <v>0</v>
      </c>
      <c r="L3" s="57" t="s">
        <v>79</v>
      </c>
      <c r="M3" s="52" t="s">
        <v>275</v>
      </c>
      <c r="N3" s="51">
        <v>4</v>
      </c>
      <c r="O3" s="56">
        <f>H3*N3</f>
        <v>60</v>
      </c>
      <c r="P3" s="59" t="s">
        <v>235</v>
      </c>
      <c r="Q3" s="59"/>
    </row>
    <row r="4" spans="1:36" s="60" customFormat="1" ht="12.75" x14ac:dyDescent="0.2">
      <c r="A4" s="56"/>
      <c r="B4" s="56"/>
      <c r="C4" s="57" t="s">
        <v>280</v>
      </c>
      <c r="E4" s="58" t="s">
        <v>101</v>
      </c>
      <c r="F4" s="57" t="s">
        <v>261</v>
      </c>
      <c r="G4" s="61"/>
      <c r="H4" s="57">
        <v>8</v>
      </c>
      <c r="I4" s="59" t="s">
        <v>262</v>
      </c>
      <c r="J4" s="56" t="s">
        <v>13</v>
      </c>
      <c r="K4" s="56">
        <v>0</v>
      </c>
      <c r="L4" s="57" t="s">
        <v>79</v>
      </c>
      <c r="M4" s="52" t="s">
        <v>275</v>
      </c>
      <c r="N4" s="51">
        <v>4</v>
      </c>
      <c r="O4" s="51">
        <f>H4*N4</f>
        <v>32</v>
      </c>
      <c r="P4" s="59" t="s">
        <v>262</v>
      </c>
      <c r="Q4" s="59"/>
    </row>
    <row r="5" spans="1:36" s="60" customFormat="1" ht="12.75" x14ac:dyDescent="0.2">
      <c r="B5" s="56"/>
      <c r="C5" s="56"/>
      <c r="E5" s="59" t="s">
        <v>269</v>
      </c>
      <c r="F5" s="57" t="s">
        <v>154</v>
      </c>
      <c r="G5" s="59" t="s">
        <v>50</v>
      </c>
      <c r="H5" s="57">
        <v>1</v>
      </c>
      <c r="I5" s="59" t="s">
        <v>234</v>
      </c>
      <c r="J5" s="57" t="s">
        <v>13</v>
      </c>
      <c r="K5" s="57">
        <v>0</v>
      </c>
      <c r="L5" s="57" t="s">
        <v>271</v>
      </c>
      <c r="M5" s="52" t="s">
        <v>275</v>
      </c>
      <c r="N5" s="51">
        <v>4</v>
      </c>
      <c r="O5" s="56">
        <f>H5*N5</f>
        <v>4</v>
      </c>
      <c r="P5" s="59" t="s">
        <v>234</v>
      </c>
      <c r="Q5" s="59">
        <f>O5*0.4*110.98</f>
        <v>177.56800000000001</v>
      </c>
    </row>
    <row r="6" spans="1:36" s="60" customFormat="1" ht="25.5" x14ac:dyDescent="0.2">
      <c r="A6" s="56"/>
      <c r="B6" s="56"/>
      <c r="C6" s="56"/>
      <c r="E6" s="59" t="s">
        <v>267</v>
      </c>
      <c r="F6" s="57" t="s">
        <v>268</v>
      </c>
      <c r="G6" s="59" t="s">
        <v>35</v>
      </c>
      <c r="H6" s="57">
        <v>32</v>
      </c>
      <c r="I6" s="59" t="s">
        <v>235</v>
      </c>
      <c r="J6" s="57" t="s">
        <v>13</v>
      </c>
      <c r="K6" s="57">
        <v>0</v>
      </c>
      <c r="L6" s="57" t="s">
        <v>271</v>
      </c>
      <c r="M6" s="52" t="s">
        <v>275</v>
      </c>
      <c r="N6" s="51">
        <v>4</v>
      </c>
      <c r="O6" s="51">
        <f>H6*N6</f>
        <v>128</v>
      </c>
      <c r="P6" s="59" t="s">
        <v>235</v>
      </c>
      <c r="Q6" s="59"/>
      <c r="R6" s="62" t="s">
        <v>284</v>
      </c>
    </row>
    <row r="7" spans="1:36" s="60" customFormat="1" ht="12.75" x14ac:dyDescent="0.2">
      <c r="A7" s="56"/>
      <c r="B7" s="56"/>
      <c r="C7" s="56"/>
      <c r="D7" s="56"/>
      <c r="E7" s="58" t="s">
        <v>31</v>
      </c>
      <c r="F7" s="56" t="s">
        <v>32</v>
      </c>
      <c r="G7" s="58" t="s">
        <v>33</v>
      </c>
      <c r="H7" s="56">
        <v>0.75</v>
      </c>
      <c r="I7" s="58" t="s">
        <v>234</v>
      </c>
      <c r="J7" s="56" t="s">
        <v>13</v>
      </c>
      <c r="K7" s="56">
        <v>1</v>
      </c>
      <c r="L7" s="57" t="s">
        <v>34</v>
      </c>
      <c r="M7" s="52" t="s">
        <v>275</v>
      </c>
      <c r="N7" s="51">
        <v>4</v>
      </c>
      <c r="O7" s="56">
        <f>H7*N7</f>
        <v>3</v>
      </c>
      <c r="P7" s="58" t="s">
        <v>234</v>
      </c>
      <c r="Q7" s="58">
        <f>O7*2*53.49</f>
        <v>320.94</v>
      </c>
    </row>
    <row r="8" spans="1:36" s="60" customFormat="1" ht="12.75" x14ac:dyDescent="0.2">
      <c r="A8" s="56"/>
      <c r="B8" s="56"/>
      <c r="C8" s="56"/>
      <c r="D8" s="56"/>
      <c r="E8" s="58" t="s">
        <v>37</v>
      </c>
      <c r="F8" s="56" t="s">
        <v>38</v>
      </c>
      <c r="G8" s="58" t="s">
        <v>33</v>
      </c>
      <c r="H8" s="56">
        <v>0.75</v>
      </c>
      <c r="I8" s="58" t="s">
        <v>234</v>
      </c>
      <c r="J8" s="56" t="s">
        <v>13</v>
      </c>
      <c r="K8" s="56">
        <v>1</v>
      </c>
      <c r="L8" s="57" t="s">
        <v>34</v>
      </c>
      <c r="M8" s="52" t="s">
        <v>275</v>
      </c>
      <c r="N8" s="51">
        <v>4</v>
      </c>
      <c r="O8" s="51">
        <f>H8*N8</f>
        <v>3</v>
      </c>
      <c r="P8" s="58" t="s">
        <v>234</v>
      </c>
      <c r="Q8" s="58">
        <f>O8*2*35.05</f>
        <v>210.29999999999998</v>
      </c>
    </row>
    <row r="9" spans="1:36" s="60" customFormat="1" ht="12.75" x14ac:dyDescent="0.2">
      <c r="A9" s="56"/>
      <c r="B9" s="56"/>
      <c r="C9" s="56"/>
      <c r="D9" s="56"/>
      <c r="E9" s="58" t="s">
        <v>63</v>
      </c>
      <c r="F9" s="57" t="s">
        <v>60</v>
      </c>
      <c r="G9" s="58" t="s">
        <v>33</v>
      </c>
      <c r="H9" s="56">
        <v>1</v>
      </c>
      <c r="I9" s="58" t="s">
        <v>234</v>
      </c>
      <c r="J9" s="56" t="s">
        <v>13</v>
      </c>
      <c r="K9" s="56">
        <v>1</v>
      </c>
      <c r="L9" s="57" t="s">
        <v>34</v>
      </c>
      <c r="M9" s="52" t="s">
        <v>275</v>
      </c>
      <c r="N9" s="51">
        <v>4</v>
      </c>
      <c r="O9" s="56">
        <f>H9*N9</f>
        <v>4</v>
      </c>
      <c r="P9" s="58" t="s">
        <v>234</v>
      </c>
      <c r="Q9" s="58"/>
    </row>
    <row r="10" spans="1:36" s="60" customFormat="1" ht="12.75" x14ac:dyDescent="0.2">
      <c r="A10" s="56"/>
      <c r="B10" s="56"/>
      <c r="C10" s="56"/>
      <c r="D10" s="56"/>
      <c r="E10" s="58" t="s">
        <v>97</v>
      </c>
      <c r="F10" s="56" t="s">
        <v>95</v>
      </c>
      <c r="G10" s="58" t="s">
        <v>33</v>
      </c>
      <c r="H10" s="56">
        <v>1</v>
      </c>
      <c r="I10" s="58" t="s">
        <v>234</v>
      </c>
      <c r="J10" s="56" t="s">
        <v>13</v>
      </c>
      <c r="K10" s="56">
        <v>1</v>
      </c>
      <c r="L10" s="57" t="s">
        <v>34</v>
      </c>
      <c r="M10" s="52" t="s">
        <v>275</v>
      </c>
      <c r="N10" s="51">
        <v>4</v>
      </c>
      <c r="O10" s="51">
        <f>H10*N10</f>
        <v>4</v>
      </c>
      <c r="P10" s="58" t="s">
        <v>234</v>
      </c>
      <c r="Q10" s="58">
        <f>O10*2*40</f>
        <v>320</v>
      </c>
    </row>
    <row r="11" spans="1:36" s="60" customFormat="1" ht="12.75" customHeight="1" x14ac:dyDescent="0.2">
      <c r="A11" s="56"/>
      <c r="B11" s="56"/>
      <c r="C11" s="56"/>
      <c r="D11" s="56"/>
      <c r="E11" s="58" t="s">
        <v>31</v>
      </c>
      <c r="F11" s="56" t="s">
        <v>32</v>
      </c>
      <c r="G11" s="58" t="s">
        <v>35</v>
      </c>
      <c r="H11" s="56">
        <v>50</v>
      </c>
      <c r="I11" s="58" t="s">
        <v>235</v>
      </c>
      <c r="J11" s="56" t="s">
        <v>13</v>
      </c>
      <c r="K11" s="56">
        <v>2</v>
      </c>
      <c r="L11" s="57" t="s">
        <v>36</v>
      </c>
      <c r="M11" s="52" t="s">
        <v>275</v>
      </c>
      <c r="N11" s="51">
        <v>4</v>
      </c>
      <c r="O11" s="56">
        <f>H11*N11</f>
        <v>200</v>
      </c>
      <c r="P11" s="58" t="s">
        <v>235</v>
      </c>
      <c r="Q11" s="58"/>
    </row>
    <row r="12" spans="1:36" s="60" customFormat="1" ht="12.75" x14ac:dyDescent="0.2">
      <c r="A12" s="56"/>
      <c r="B12" s="56"/>
      <c r="C12" s="56"/>
      <c r="D12" s="56"/>
      <c r="E12" s="58" t="s">
        <v>39</v>
      </c>
      <c r="F12" s="56" t="s">
        <v>40</v>
      </c>
      <c r="G12" s="58" t="s">
        <v>35</v>
      </c>
      <c r="H12" s="56">
        <v>50</v>
      </c>
      <c r="I12" s="58" t="s">
        <v>235</v>
      </c>
      <c r="J12" s="56" t="s">
        <v>13</v>
      </c>
      <c r="K12" s="56">
        <v>2</v>
      </c>
      <c r="L12" s="57" t="s">
        <v>36</v>
      </c>
      <c r="M12" s="52" t="s">
        <v>275</v>
      </c>
      <c r="N12" s="51">
        <v>4</v>
      </c>
      <c r="O12" s="51">
        <f>H12*N12</f>
        <v>200</v>
      </c>
      <c r="P12" s="58" t="s">
        <v>235</v>
      </c>
      <c r="Q12" s="58"/>
    </row>
    <row r="13" spans="1:36" s="60" customFormat="1" ht="12.75" x14ac:dyDescent="0.2">
      <c r="A13" s="56"/>
      <c r="B13" s="56"/>
      <c r="C13" s="56"/>
      <c r="D13" s="56"/>
      <c r="E13" s="58" t="s">
        <v>99</v>
      </c>
      <c r="F13" s="56" t="s">
        <v>100</v>
      </c>
      <c r="G13" s="58" t="s">
        <v>35</v>
      </c>
      <c r="H13" s="56">
        <v>50</v>
      </c>
      <c r="I13" s="59" t="s">
        <v>235</v>
      </c>
      <c r="J13" s="56" t="s">
        <v>13</v>
      </c>
      <c r="K13" s="56">
        <v>2</v>
      </c>
      <c r="L13" s="57" t="s">
        <v>36</v>
      </c>
      <c r="M13" s="52" t="s">
        <v>275</v>
      </c>
      <c r="N13" s="51">
        <v>4</v>
      </c>
      <c r="O13" s="56">
        <f>H13*N13</f>
        <v>200</v>
      </c>
      <c r="P13" s="59" t="s">
        <v>235</v>
      </c>
      <c r="Q13" s="59"/>
    </row>
    <row r="14" spans="1:36" s="60" customFormat="1" ht="12.75" x14ac:dyDescent="0.2">
      <c r="A14" s="56"/>
      <c r="B14" s="56"/>
      <c r="C14" s="56"/>
      <c r="D14" s="56"/>
      <c r="E14" s="59" t="s">
        <v>120</v>
      </c>
      <c r="F14" s="56" t="s">
        <v>49</v>
      </c>
      <c r="G14" s="58" t="s">
        <v>50</v>
      </c>
      <c r="H14" s="56">
        <v>1</v>
      </c>
      <c r="I14" s="58" t="s">
        <v>234</v>
      </c>
      <c r="J14" s="56" t="s">
        <v>13</v>
      </c>
      <c r="K14" s="56">
        <v>3</v>
      </c>
      <c r="L14" s="57" t="s">
        <v>51</v>
      </c>
      <c r="M14" s="52" t="s">
        <v>275</v>
      </c>
      <c r="N14" s="51">
        <v>4</v>
      </c>
      <c r="O14" s="51">
        <f>H14*N14</f>
        <v>4</v>
      </c>
      <c r="P14" s="58" t="s">
        <v>234</v>
      </c>
      <c r="Q14" s="58">
        <f>O14*0.4*159.61</f>
        <v>255.37600000000003</v>
      </c>
    </row>
    <row r="15" spans="1:36" s="60" customFormat="1" ht="12.75" x14ac:dyDescent="0.2">
      <c r="A15" s="56"/>
      <c r="B15" s="56"/>
      <c r="C15" s="56"/>
      <c r="D15" s="56"/>
      <c r="E15" s="58" t="s">
        <v>63</v>
      </c>
      <c r="F15" s="56" t="s">
        <v>60</v>
      </c>
      <c r="G15" s="58" t="s">
        <v>65</v>
      </c>
      <c r="H15" s="56">
        <v>2</v>
      </c>
      <c r="I15" s="58" t="s">
        <v>234</v>
      </c>
      <c r="J15" s="56" t="s">
        <v>13</v>
      </c>
      <c r="K15" s="56">
        <v>3</v>
      </c>
      <c r="L15" s="57" t="s">
        <v>66</v>
      </c>
      <c r="M15" s="52" t="s">
        <v>275</v>
      </c>
      <c r="N15" s="51">
        <v>4</v>
      </c>
      <c r="O15" s="56">
        <f>H15*N15</f>
        <v>8</v>
      </c>
      <c r="P15" s="58" t="s">
        <v>234</v>
      </c>
      <c r="Q15" s="58"/>
    </row>
    <row r="16" spans="1:36" s="60" customFormat="1" ht="12.75" x14ac:dyDescent="0.2">
      <c r="A16" s="56"/>
      <c r="B16" s="56"/>
      <c r="C16" s="56"/>
      <c r="D16" s="56"/>
      <c r="E16" s="59" t="s">
        <v>251</v>
      </c>
      <c r="F16" s="56" t="s">
        <v>67</v>
      </c>
      <c r="G16" s="58" t="s">
        <v>68</v>
      </c>
      <c r="H16" s="56">
        <v>2</v>
      </c>
      <c r="I16" s="58" t="s">
        <v>234</v>
      </c>
      <c r="J16" s="56" t="s">
        <v>13</v>
      </c>
      <c r="K16" s="56">
        <v>3</v>
      </c>
      <c r="L16" s="57" t="s">
        <v>66</v>
      </c>
      <c r="M16" s="52" t="s">
        <v>275</v>
      </c>
      <c r="N16" s="51">
        <v>4</v>
      </c>
      <c r="O16" s="51">
        <f>H16*N16</f>
        <v>8</v>
      </c>
      <c r="P16" s="58" t="s">
        <v>234</v>
      </c>
      <c r="Q16" s="58">
        <f>O16*0.02*162.2</f>
        <v>25.951999999999998</v>
      </c>
    </row>
    <row r="17" spans="1:17" s="60" customFormat="1" ht="12.75" x14ac:dyDescent="0.2">
      <c r="A17" s="56"/>
      <c r="B17" s="56"/>
      <c r="C17" s="56"/>
      <c r="D17" s="56"/>
      <c r="E17" s="59" t="s">
        <v>85</v>
      </c>
      <c r="F17" s="56" t="s">
        <v>86</v>
      </c>
      <c r="G17" s="58" t="s">
        <v>68</v>
      </c>
      <c r="H17" s="56">
        <v>2</v>
      </c>
      <c r="I17" s="58" t="s">
        <v>234</v>
      </c>
      <c r="J17" s="56" t="s">
        <v>13</v>
      </c>
      <c r="K17" s="56">
        <v>3</v>
      </c>
      <c r="L17" s="57" t="s">
        <v>66</v>
      </c>
      <c r="M17" s="52" t="s">
        <v>275</v>
      </c>
      <c r="N17" s="51">
        <v>4</v>
      </c>
      <c r="O17" s="56">
        <f>H17*N17</f>
        <v>8</v>
      </c>
      <c r="P17" s="58" t="s">
        <v>234</v>
      </c>
      <c r="Q17" s="58">
        <f>O17*0.02*166</f>
        <v>26.560000000000002</v>
      </c>
    </row>
    <row r="18" spans="1:17" s="60" customFormat="1" ht="12.75" x14ac:dyDescent="0.2">
      <c r="A18" s="56"/>
      <c r="B18" s="56"/>
      <c r="C18" s="56"/>
      <c r="D18" s="56"/>
      <c r="E18" s="59" t="s">
        <v>252</v>
      </c>
      <c r="F18" s="56" t="s">
        <v>69</v>
      </c>
      <c r="G18" s="58" t="s">
        <v>70</v>
      </c>
      <c r="H18" s="56">
        <v>2</v>
      </c>
      <c r="I18" s="58" t="s">
        <v>234</v>
      </c>
      <c r="J18" s="56" t="s">
        <v>13</v>
      </c>
      <c r="K18" s="56">
        <v>4</v>
      </c>
      <c r="L18" s="57" t="s">
        <v>48</v>
      </c>
      <c r="M18" s="52" t="s">
        <v>275</v>
      </c>
      <c r="N18" s="51">
        <v>4</v>
      </c>
      <c r="O18" s="51">
        <f>H18*N18</f>
        <v>8</v>
      </c>
      <c r="P18" s="58" t="s">
        <v>234</v>
      </c>
      <c r="Q18" s="58">
        <f>O18*0.2*241.86</f>
        <v>386.97600000000006</v>
      </c>
    </row>
    <row r="19" spans="1:17" s="60" customFormat="1" ht="12.75" x14ac:dyDescent="0.2">
      <c r="A19" s="56"/>
      <c r="B19" s="56"/>
      <c r="C19" s="56"/>
      <c r="D19" s="56"/>
      <c r="E19" s="59" t="s">
        <v>252</v>
      </c>
      <c r="F19" s="56" t="s">
        <v>69</v>
      </c>
      <c r="G19" s="58" t="s">
        <v>71</v>
      </c>
      <c r="H19" s="56">
        <v>2</v>
      </c>
      <c r="I19" s="58" t="s">
        <v>234</v>
      </c>
      <c r="J19" s="56" t="s">
        <v>13</v>
      </c>
      <c r="K19" s="56">
        <v>4</v>
      </c>
      <c r="L19" s="57" t="s">
        <v>48</v>
      </c>
      <c r="M19" s="52" t="s">
        <v>275</v>
      </c>
      <c r="N19" s="51">
        <v>4</v>
      </c>
      <c r="O19" s="56">
        <f>H19*N19</f>
        <v>8</v>
      </c>
      <c r="P19" s="58" t="s">
        <v>234</v>
      </c>
      <c r="Q19" s="58">
        <f>O19*0.002*241.86</f>
        <v>3.8697600000000003</v>
      </c>
    </row>
    <row r="20" spans="1:17" s="60" customFormat="1" ht="12.75" x14ac:dyDescent="0.2">
      <c r="A20" s="56"/>
      <c r="B20" s="56"/>
      <c r="C20" s="56"/>
      <c r="D20" s="56"/>
      <c r="E20" s="59" t="s">
        <v>255</v>
      </c>
      <c r="F20" s="56" t="s">
        <v>77</v>
      </c>
      <c r="G20" s="58" t="s">
        <v>28</v>
      </c>
      <c r="H20" s="56">
        <v>5</v>
      </c>
      <c r="I20" s="58" t="s">
        <v>234</v>
      </c>
      <c r="J20" s="56" t="s">
        <v>13</v>
      </c>
      <c r="K20" s="56">
        <v>4</v>
      </c>
      <c r="L20" s="57" t="s">
        <v>48</v>
      </c>
      <c r="M20" s="52" t="s">
        <v>275</v>
      </c>
      <c r="N20" s="51">
        <v>4</v>
      </c>
      <c r="O20" s="51">
        <f>H20*N20</f>
        <v>20</v>
      </c>
      <c r="P20" s="58" t="s">
        <v>234</v>
      </c>
      <c r="Q20" s="58"/>
    </row>
    <row r="21" spans="1:17" s="60" customFormat="1" ht="12.75" x14ac:dyDescent="0.2">
      <c r="A21" s="56"/>
      <c r="B21" s="56"/>
      <c r="C21" s="56"/>
      <c r="D21" s="56"/>
      <c r="E21" s="58" t="s">
        <v>87</v>
      </c>
      <c r="F21" s="56" t="s">
        <v>88</v>
      </c>
      <c r="G21" s="58" t="s">
        <v>71</v>
      </c>
      <c r="H21" s="56">
        <v>2</v>
      </c>
      <c r="I21" s="58" t="s">
        <v>234</v>
      </c>
      <c r="J21" s="56" t="s">
        <v>13</v>
      </c>
      <c r="K21" s="56">
        <v>4</v>
      </c>
      <c r="L21" s="57" t="s">
        <v>48</v>
      </c>
      <c r="M21" s="52" t="s">
        <v>275</v>
      </c>
      <c r="N21" s="51">
        <v>4</v>
      </c>
      <c r="O21" s="56">
        <f>H21*N21</f>
        <v>8</v>
      </c>
      <c r="P21" s="58" t="s">
        <v>234</v>
      </c>
      <c r="Q21" s="58">
        <f>O21*0.002*97.18</f>
        <v>1.55488</v>
      </c>
    </row>
    <row r="22" spans="1:17" s="60" customFormat="1" ht="25.5" x14ac:dyDescent="0.2">
      <c r="A22" s="63"/>
      <c r="B22" s="56"/>
      <c r="C22" s="56"/>
      <c r="D22" s="56"/>
      <c r="E22" s="58" t="s">
        <v>45</v>
      </c>
      <c r="F22" s="56" t="s">
        <v>46</v>
      </c>
      <c r="G22" s="58" t="s">
        <v>47</v>
      </c>
      <c r="H22" s="56">
        <v>1</v>
      </c>
      <c r="I22" s="58" t="s">
        <v>234</v>
      </c>
      <c r="J22" s="56" t="s">
        <v>13</v>
      </c>
      <c r="K22" s="56">
        <v>4</v>
      </c>
      <c r="L22" s="57" t="s">
        <v>48</v>
      </c>
      <c r="M22" s="52" t="s">
        <v>275</v>
      </c>
      <c r="N22" s="51">
        <v>4</v>
      </c>
      <c r="O22" s="51">
        <f>H22*N22</f>
        <v>4</v>
      </c>
      <c r="P22" s="58" t="s">
        <v>234</v>
      </c>
      <c r="Q22" s="58">
        <f>O22*10</f>
        <v>40</v>
      </c>
    </row>
    <row r="23" spans="1:17" s="60" customFormat="1" ht="12.75" x14ac:dyDescent="0.2">
      <c r="A23" s="56"/>
      <c r="B23" s="56"/>
      <c r="C23" s="56"/>
      <c r="D23" s="56"/>
      <c r="E23" s="58" t="s">
        <v>59</v>
      </c>
      <c r="F23" s="56" t="s">
        <v>60</v>
      </c>
      <c r="G23" s="58" t="s">
        <v>64</v>
      </c>
      <c r="H23" s="56">
        <v>3</v>
      </c>
      <c r="I23" s="58" t="s">
        <v>234</v>
      </c>
      <c r="J23" s="56" t="s">
        <v>13</v>
      </c>
      <c r="K23" s="56">
        <v>4</v>
      </c>
      <c r="L23" s="57" t="s">
        <v>48</v>
      </c>
      <c r="M23" s="52" t="s">
        <v>275</v>
      </c>
      <c r="N23" s="51">
        <v>4</v>
      </c>
      <c r="O23" s="56">
        <f>H23*N23</f>
        <v>12</v>
      </c>
      <c r="P23" s="58" t="s">
        <v>234</v>
      </c>
      <c r="Q23" s="58"/>
    </row>
    <row r="24" spans="1:17" s="60" customFormat="1" ht="12.75" x14ac:dyDescent="0.2">
      <c r="A24" s="56"/>
      <c r="B24" s="56"/>
      <c r="C24" s="56"/>
      <c r="E24" s="61"/>
      <c r="G24" s="61"/>
      <c r="I24" s="61"/>
      <c r="J24" s="56" t="s">
        <v>13</v>
      </c>
      <c r="K24" s="56">
        <v>6</v>
      </c>
      <c r="L24" s="64" t="s">
        <v>106</v>
      </c>
      <c r="M24" s="52" t="s">
        <v>275</v>
      </c>
      <c r="N24" s="51">
        <v>4</v>
      </c>
      <c r="O24" s="51">
        <f>H24*N24</f>
        <v>0</v>
      </c>
      <c r="P24" s="61"/>
      <c r="Q24" s="61"/>
    </row>
    <row r="25" spans="1:17" s="60" customFormat="1" ht="12.75" x14ac:dyDescent="0.2">
      <c r="A25" s="56"/>
      <c r="B25" s="56"/>
      <c r="C25" s="56"/>
      <c r="D25" s="56"/>
      <c r="E25" s="58" t="s">
        <v>53</v>
      </c>
      <c r="F25" s="56" t="s">
        <v>54</v>
      </c>
      <c r="G25" s="58" t="s">
        <v>55</v>
      </c>
      <c r="H25" s="57">
        <v>15</v>
      </c>
      <c r="I25" s="58" t="s">
        <v>236</v>
      </c>
      <c r="J25" s="56" t="s">
        <v>13</v>
      </c>
      <c r="K25" s="56">
        <v>7</v>
      </c>
      <c r="L25" s="57" t="s">
        <v>56</v>
      </c>
      <c r="M25" s="52" t="s">
        <v>275</v>
      </c>
      <c r="N25" s="51">
        <v>4</v>
      </c>
      <c r="O25" s="56">
        <f>H25*N25</f>
        <v>60</v>
      </c>
      <c r="P25" s="58" t="s">
        <v>236</v>
      </c>
      <c r="Q25" s="58"/>
    </row>
    <row r="26" spans="1:17" s="60" customFormat="1" ht="12.75" x14ac:dyDescent="0.2">
      <c r="A26" s="56"/>
      <c r="B26" s="56"/>
      <c r="C26" s="56"/>
      <c r="D26" s="56"/>
      <c r="E26" s="58" t="s">
        <v>59</v>
      </c>
      <c r="F26" s="56" t="s">
        <v>60</v>
      </c>
      <c r="G26" s="58" t="s">
        <v>62</v>
      </c>
      <c r="H26" s="56">
        <v>1</v>
      </c>
      <c r="I26" s="58" t="s">
        <v>234</v>
      </c>
      <c r="J26" s="56" t="s">
        <v>13</v>
      </c>
      <c r="K26" s="56">
        <v>7</v>
      </c>
      <c r="L26" s="57" t="s">
        <v>56</v>
      </c>
      <c r="M26" s="52" t="s">
        <v>275</v>
      </c>
      <c r="N26" s="51">
        <v>4</v>
      </c>
      <c r="O26" s="51">
        <f>H26*N26</f>
        <v>4</v>
      </c>
      <c r="P26" s="58" t="s">
        <v>234</v>
      </c>
      <c r="Q26" s="58"/>
    </row>
    <row r="27" spans="1:17" s="60" customFormat="1" ht="12.75" x14ac:dyDescent="0.2">
      <c r="A27" s="56"/>
      <c r="B27" s="56"/>
      <c r="C27" s="56"/>
      <c r="D27" s="56"/>
      <c r="E27" s="58" t="s">
        <v>72</v>
      </c>
      <c r="F27" s="56" t="s">
        <v>73</v>
      </c>
      <c r="G27" s="58" t="s">
        <v>35</v>
      </c>
      <c r="H27" s="56">
        <v>5</v>
      </c>
      <c r="I27" s="58" t="s">
        <v>236</v>
      </c>
      <c r="J27" s="56" t="s">
        <v>13</v>
      </c>
      <c r="K27" s="56">
        <v>7</v>
      </c>
      <c r="L27" s="57" t="s">
        <v>56</v>
      </c>
      <c r="M27" s="52" t="s">
        <v>275</v>
      </c>
      <c r="N27" s="51">
        <v>4</v>
      </c>
      <c r="O27" s="56">
        <f>H27*N27</f>
        <v>20</v>
      </c>
      <c r="P27" s="58" t="s">
        <v>236</v>
      </c>
      <c r="Q27" s="58"/>
    </row>
    <row r="28" spans="1:17" s="60" customFormat="1" ht="12.75" x14ac:dyDescent="0.2">
      <c r="A28" s="56"/>
      <c r="B28" s="56"/>
      <c r="C28" s="56"/>
      <c r="D28" s="56"/>
      <c r="E28" s="58" t="s">
        <v>10</v>
      </c>
      <c r="F28" s="56" t="s">
        <v>11</v>
      </c>
      <c r="G28" s="58" t="s">
        <v>12</v>
      </c>
      <c r="H28" s="56">
        <v>0.5</v>
      </c>
      <c r="I28" s="58" t="s">
        <v>234</v>
      </c>
      <c r="J28" s="56" t="s">
        <v>13</v>
      </c>
      <c r="K28" s="56">
        <v>8</v>
      </c>
      <c r="L28" s="57" t="s">
        <v>14</v>
      </c>
      <c r="M28" s="52" t="s">
        <v>275</v>
      </c>
      <c r="N28" s="51">
        <v>4</v>
      </c>
      <c r="O28" s="51">
        <f>H28*N28</f>
        <v>2</v>
      </c>
      <c r="P28" s="58" t="s">
        <v>234</v>
      </c>
      <c r="Q28" s="58"/>
    </row>
    <row r="29" spans="1:17" s="60" customFormat="1" ht="12.75" x14ac:dyDescent="0.2">
      <c r="A29" s="56"/>
      <c r="B29" s="56"/>
      <c r="C29" s="56"/>
      <c r="D29" s="56"/>
      <c r="E29" s="58" t="s">
        <v>15</v>
      </c>
      <c r="F29" s="56" t="s">
        <v>16</v>
      </c>
      <c r="G29" s="58" t="s">
        <v>12</v>
      </c>
      <c r="H29" s="56">
        <v>0.5</v>
      </c>
      <c r="I29" s="58" t="s">
        <v>234</v>
      </c>
      <c r="J29" s="56" t="s">
        <v>13</v>
      </c>
      <c r="K29" s="56">
        <v>8</v>
      </c>
      <c r="L29" s="57" t="s">
        <v>14</v>
      </c>
      <c r="M29" s="52" t="s">
        <v>275</v>
      </c>
      <c r="N29" s="51">
        <v>4</v>
      </c>
      <c r="O29" s="56">
        <f>H29*N29</f>
        <v>2</v>
      </c>
      <c r="P29" s="58" t="s">
        <v>234</v>
      </c>
      <c r="Q29" s="58"/>
    </row>
    <row r="30" spans="1:17" s="60" customFormat="1" ht="12.75" x14ac:dyDescent="0.2">
      <c r="A30" s="56"/>
      <c r="B30" s="56"/>
      <c r="C30" s="56"/>
      <c r="D30" s="56"/>
      <c r="E30" s="58" t="s">
        <v>17</v>
      </c>
      <c r="F30" s="56" t="s">
        <v>18</v>
      </c>
      <c r="G30" s="58" t="s">
        <v>12</v>
      </c>
      <c r="H30" s="56">
        <v>0.5</v>
      </c>
      <c r="I30" s="58" t="s">
        <v>234</v>
      </c>
      <c r="J30" s="56" t="s">
        <v>13</v>
      </c>
      <c r="K30" s="56">
        <v>8</v>
      </c>
      <c r="L30" s="57" t="s">
        <v>14</v>
      </c>
      <c r="M30" s="52" t="s">
        <v>275</v>
      </c>
      <c r="N30" s="51">
        <v>4</v>
      </c>
      <c r="O30" s="51">
        <f>H30*N30</f>
        <v>2</v>
      </c>
      <c r="P30" s="58" t="s">
        <v>234</v>
      </c>
      <c r="Q30" s="58"/>
    </row>
    <row r="31" spans="1:17" s="60" customFormat="1" ht="12.75" x14ac:dyDescent="0.2">
      <c r="A31" s="56"/>
      <c r="B31" s="56"/>
      <c r="C31" s="56"/>
      <c r="D31" s="56"/>
      <c r="E31" s="58" t="s">
        <v>19</v>
      </c>
      <c r="F31" s="56" t="s">
        <v>20</v>
      </c>
      <c r="G31" s="58" t="s">
        <v>12</v>
      </c>
      <c r="H31" s="56">
        <v>0.5</v>
      </c>
      <c r="I31" s="58" t="s">
        <v>234</v>
      </c>
      <c r="J31" s="56" t="s">
        <v>13</v>
      </c>
      <c r="K31" s="56">
        <v>8</v>
      </c>
      <c r="L31" s="57" t="s">
        <v>14</v>
      </c>
      <c r="M31" s="52" t="s">
        <v>275</v>
      </c>
      <c r="N31" s="51">
        <v>4</v>
      </c>
      <c r="O31" s="56">
        <f>H31*N31</f>
        <v>2</v>
      </c>
      <c r="P31" s="58" t="s">
        <v>234</v>
      </c>
      <c r="Q31" s="58"/>
    </row>
    <row r="32" spans="1:17" s="60" customFormat="1" ht="12.75" x14ac:dyDescent="0.2">
      <c r="A32" s="56"/>
      <c r="B32" s="56"/>
      <c r="C32" s="56"/>
      <c r="D32" s="56"/>
      <c r="E32" s="59" t="s">
        <v>249</v>
      </c>
      <c r="F32" s="56" t="s">
        <v>58</v>
      </c>
      <c r="G32" s="58" t="s">
        <v>12</v>
      </c>
      <c r="H32" s="56">
        <v>0.5</v>
      </c>
      <c r="I32" s="58" t="s">
        <v>234</v>
      </c>
      <c r="J32" s="56" t="s">
        <v>13</v>
      </c>
      <c r="K32" s="56">
        <v>8</v>
      </c>
      <c r="L32" s="57" t="s">
        <v>14</v>
      </c>
      <c r="M32" s="52" t="s">
        <v>275</v>
      </c>
      <c r="N32" s="51">
        <v>4</v>
      </c>
      <c r="O32" s="51">
        <f>H32*N32</f>
        <v>2</v>
      </c>
      <c r="P32" s="58" t="s">
        <v>234</v>
      </c>
      <c r="Q32" s="58"/>
    </row>
    <row r="33" spans="1:17" s="60" customFormat="1" ht="12.75" x14ac:dyDescent="0.2">
      <c r="A33" s="56"/>
      <c r="B33" s="56"/>
      <c r="C33" s="56"/>
      <c r="D33" s="56"/>
      <c r="E33" s="58" t="s">
        <v>75</v>
      </c>
      <c r="F33" s="56" t="s">
        <v>76</v>
      </c>
      <c r="G33" s="58" t="s">
        <v>12</v>
      </c>
      <c r="H33" s="56">
        <v>0.5</v>
      </c>
      <c r="I33" s="58" t="s">
        <v>234</v>
      </c>
      <c r="J33" s="56" t="s">
        <v>13</v>
      </c>
      <c r="K33" s="56">
        <v>8</v>
      </c>
      <c r="L33" s="57" t="s">
        <v>14</v>
      </c>
      <c r="M33" s="52" t="s">
        <v>275</v>
      </c>
      <c r="N33" s="51">
        <v>4</v>
      </c>
      <c r="O33" s="56">
        <f>H33*N33</f>
        <v>2</v>
      </c>
      <c r="P33" s="58" t="s">
        <v>234</v>
      </c>
      <c r="Q33" s="58"/>
    </row>
    <row r="34" spans="1:17" s="60" customFormat="1" ht="12.75" x14ac:dyDescent="0.2">
      <c r="A34" s="56"/>
      <c r="B34" s="56"/>
      <c r="C34" s="56"/>
      <c r="D34" s="56"/>
      <c r="E34" s="58" t="s">
        <v>41</v>
      </c>
      <c r="F34" s="56" t="s">
        <v>240</v>
      </c>
      <c r="G34" s="58" t="s">
        <v>35</v>
      </c>
      <c r="H34" s="56">
        <v>12</v>
      </c>
      <c r="I34" s="58" t="s">
        <v>235</v>
      </c>
      <c r="J34" s="56" t="s">
        <v>13</v>
      </c>
      <c r="K34" s="56">
        <v>8</v>
      </c>
      <c r="L34" s="57" t="s">
        <v>42</v>
      </c>
      <c r="M34" s="52" t="s">
        <v>275</v>
      </c>
      <c r="N34" s="51">
        <v>4</v>
      </c>
      <c r="O34" s="51">
        <f>H34*N34</f>
        <v>48</v>
      </c>
      <c r="P34" s="58" t="s">
        <v>235</v>
      </c>
      <c r="Q34" s="58"/>
    </row>
    <row r="35" spans="1:17" s="60" customFormat="1" ht="12.75" x14ac:dyDescent="0.2">
      <c r="A35" s="56"/>
      <c r="B35" s="56"/>
      <c r="C35" s="56"/>
      <c r="D35" s="56"/>
      <c r="E35" s="58" t="s">
        <v>57</v>
      </c>
      <c r="G35" s="58" t="s">
        <v>35</v>
      </c>
      <c r="H35" s="56">
        <v>14</v>
      </c>
      <c r="I35" s="58" t="s">
        <v>235</v>
      </c>
      <c r="J35" s="56" t="s">
        <v>13</v>
      </c>
      <c r="K35" s="56">
        <v>8</v>
      </c>
      <c r="L35" s="57" t="s">
        <v>42</v>
      </c>
      <c r="M35" s="52" t="s">
        <v>275</v>
      </c>
      <c r="N35" s="51">
        <v>4</v>
      </c>
      <c r="O35" s="56">
        <f>H35*N35</f>
        <v>56</v>
      </c>
      <c r="P35" s="58" t="s">
        <v>235</v>
      </c>
      <c r="Q35" s="58"/>
    </row>
    <row r="36" spans="1:17" s="60" customFormat="1" ht="12.75" x14ac:dyDescent="0.2">
      <c r="A36" s="56"/>
      <c r="B36" s="56"/>
      <c r="C36" s="56"/>
      <c r="D36" s="56"/>
      <c r="E36" s="58" t="s">
        <v>74</v>
      </c>
      <c r="G36" s="58" t="s">
        <v>35</v>
      </c>
      <c r="H36" s="56">
        <v>13</v>
      </c>
      <c r="I36" s="58" t="s">
        <v>235</v>
      </c>
      <c r="J36" s="56" t="s">
        <v>13</v>
      </c>
      <c r="K36" s="56">
        <v>8</v>
      </c>
      <c r="L36" s="57" t="s">
        <v>42</v>
      </c>
      <c r="M36" s="52" t="s">
        <v>275</v>
      </c>
      <c r="N36" s="51">
        <v>4</v>
      </c>
      <c r="O36" s="51">
        <f>H36*N36</f>
        <v>52</v>
      </c>
      <c r="P36" s="58" t="s">
        <v>235</v>
      </c>
      <c r="Q36" s="58"/>
    </row>
    <row r="37" spans="1:17" s="60" customFormat="1" ht="12.75" x14ac:dyDescent="0.2">
      <c r="A37" s="56"/>
      <c r="B37" s="56"/>
      <c r="C37" s="56"/>
      <c r="D37" s="56"/>
      <c r="E37" s="58" t="s">
        <v>80</v>
      </c>
      <c r="G37" s="58" t="s">
        <v>35</v>
      </c>
      <c r="H37" s="56">
        <v>11</v>
      </c>
      <c r="I37" s="59" t="s">
        <v>235</v>
      </c>
      <c r="J37" s="56" t="s">
        <v>13</v>
      </c>
      <c r="K37" s="56">
        <v>8</v>
      </c>
      <c r="L37" s="57" t="s">
        <v>42</v>
      </c>
      <c r="M37" s="52" t="s">
        <v>275</v>
      </c>
      <c r="N37" s="51">
        <v>4</v>
      </c>
      <c r="O37" s="56">
        <f>H37*N37</f>
        <v>44</v>
      </c>
      <c r="P37" s="59" t="s">
        <v>235</v>
      </c>
      <c r="Q37" s="59"/>
    </row>
    <row r="38" spans="1:17" s="60" customFormat="1" ht="12.75" x14ac:dyDescent="0.2">
      <c r="A38" s="56"/>
      <c r="B38" s="56"/>
      <c r="C38" s="56"/>
      <c r="D38" s="56"/>
      <c r="E38" s="58" t="s">
        <v>81</v>
      </c>
      <c r="G38" s="58" t="s">
        <v>35</v>
      </c>
      <c r="H38" s="56">
        <v>10</v>
      </c>
      <c r="I38" s="59" t="s">
        <v>235</v>
      </c>
      <c r="J38" s="56" t="s">
        <v>13</v>
      </c>
      <c r="K38" s="56">
        <v>8</v>
      </c>
      <c r="L38" s="57" t="s">
        <v>42</v>
      </c>
      <c r="M38" s="52" t="s">
        <v>275</v>
      </c>
      <c r="N38" s="51">
        <v>4</v>
      </c>
      <c r="O38" s="51">
        <f>H38*N38</f>
        <v>40</v>
      </c>
      <c r="P38" s="59" t="s">
        <v>235</v>
      </c>
      <c r="Q38" s="59"/>
    </row>
    <row r="39" spans="1:17" s="60" customFormat="1" ht="12.75" x14ac:dyDescent="0.2">
      <c r="A39" s="56"/>
      <c r="B39" s="56"/>
      <c r="C39" s="56"/>
      <c r="D39" s="56"/>
      <c r="E39" s="58" t="s">
        <v>89</v>
      </c>
      <c r="G39" s="58" t="s">
        <v>35</v>
      </c>
      <c r="H39" s="56">
        <v>15</v>
      </c>
      <c r="I39" s="59" t="s">
        <v>235</v>
      </c>
      <c r="J39" s="56" t="s">
        <v>13</v>
      </c>
      <c r="K39" s="56">
        <v>8</v>
      </c>
      <c r="L39" s="57" t="s">
        <v>42</v>
      </c>
      <c r="M39" s="52" t="s">
        <v>275</v>
      </c>
      <c r="N39" s="51">
        <v>4</v>
      </c>
      <c r="O39" s="56">
        <f>H39*N39</f>
        <v>60</v>
      </c>
      <c r="P39" s="59" t="s">
        <v>235</v>
      </c>
      <c r="Q39" s="59"/>
    </row>
    <row r="40" spans="1:17" s="60" customFormat="1" ht="12.75" x14ac:dyDescent="0.2">
      <c r="A40" s="56"/>
      <c r="B40" s="56"/>
      <c r="C40" s="56"/>
      <c r="D40" s="56"/>
      <c r="E40" s="58" t="s">
        <v>102</v>
      </c>
      <c r="G40" s="58" t="s">
        <v>35</v>
      </c>
      <c r="H40" s="56">
        <v>17</v>
      </c>
      <c r="I40" s="59" t="s">
        <v>235</v>
      </c>
      <c r="J40" s="56" t="s">
        <v>13</v>
      </c>
      <c r="K40" s="56">
        <v>8</v>
      </c>
      <c r="L40" s="57" t="s">
        <v>42</v>
      </c>
      <c r="M40" s="52" t="s">
        <v>275</v>
      </c>
      <c r="N40" s="51">
        <v>4</v>
      </c>
      <c r="O40" s="51">
        <f>H40*N40</f>
        <v>68</v>
      </c>
      <c r="P40" s="59" t="s">
        <v>235</v>
      </c>
      <c r="Q40" s="59"/>
    </row>
    <row r="41" spans="1:17" s="60" customFormat="1" ht="12.75" x14ac:dyDescent="0.2">
      <c r="A41" s="56"/>
      <c r="B41" s="56"/>
      <c r="C41" s="56"/>
      <c r="D41" s="56"/>
      <c r="E41" s="58" t="s">
        <v>103</v>
      </c>
      <c r="G41" s="58" t="s">
        <v>35</v>
      </c>
      <c r="H41" s="56">
        <v>16</v>
      </c>
      <c r="I41" s="59" t="s">
        <v>235</v>
      </c>
      <c r="J41" s="56" t="s">
        <v>13</v>
      </c>
      <c r="K41" s="56">
        <v>8</v>
      </c>
      <c r="L41" s="57" t="s">
        <v>42</v>
      </c>
      <c r="M41" s="52" t="s">
        <v>275</v>
      </c>
      <c r="N41" s="51">
        <v>4</v>
      </c>
      <c r="O41" s="56">
        <f>H41*N41</f>
        <v>64</v>
      </c>
      <c r="P41" s="59" t="s">
        <v>235</v>
      </c>
      <c r="Q41" s="59"/>
    </row>
    <row r="42" spans="1:17" s="60" customFormat="1" ht="12.75" x14ac:dyDescent="0.2">
      <c r="A42" s="56"/>
      <c r="B42" s="56"/>
      <c r="C42" s="56"/>
      <c r="D42" s="56"/>
      <c r="E42" s="58" t="s">
        <v>21</v>
      </c>
      <c r="F42" s="56" t="s">
        <v>22</v>
      </c>
      <c r="G42" s="58" t="s">
        <v>24</v>
      </c>
      <c r="H42" s="56">
        <v>1</v>
      </c>
      <c r="I42" s="58" t="s">
        <v>234</v>
      </c>
      <c r="J42" s="56" t="s">
        <v>13</v>
      </c>
      <c r="K42" s="56">
        <v>10</v>
      </c>
      <c r="L42" s="57" t="s">
        <v>26</v>
      </c>
      <c r="M42" s="52" t="s">
        <v>275</v>
      </c>
      <c r="N42" s="51">
        <v>4</v>
      </c>
      <c r="O42" s="51">
        <f>H42*N42</f>
        <v>4</v>
      </c>
      <c r="P42" s="58" t="s">
        <v>234</v>
      </c>
      <c r="Q42" s="58"/>
    </row>
    <row r="43" spans="1:17" s="60" customFormat="1" ht="12.75" x14ac:dyDescent="0.2">
      <c r="A43" s="56"/>
      <c r="B43" s="56"/>
      <c r="C43" s="56"/>
      <c r="D43" s="56"/>
      <c r="E43" s="58" t="s">
        <v>21</v>
      </c>
      <c r="F43" s="56" t="s">
        <v>27</v>
      </c>
      <c r="G43" s="58" t="s">
        <v>28</v>
      </c>
      <c r="H43" s="56">
        <v>2</v>
      </c>
      <c r="I43" s="58" t="s">
        <v>234</v>
      </c>
      <c r="J43" s="56" t="s">
        <v>13</v>
      </c>
      <c r="K43" s="56">
        <v>10</v>
      </c>
      <c r="L43" s="57" t="s">
        <v>26</v>
      </c>
      <c r="M43" s="52" t="s">
        <v>275</v>
      </c>
      <c r="N43" s="51">
        <v>4</v>
      </c>
      <c r="O43" s="56">
        <f>H43*N43</f>
        <v>8</v>
      </c>
      <c r="P43" s="58" t="s">
        <v>234</v>
      </c>
      <c r="Q43" s="58"/>
    </row>
    <row r="44" spans="1:17" s="60" customFormat="1" ht="12.75" x14ac:dyDescent="0.2">
      <c r="A44" s="56"/>
      <c r="B44" s="56"/>
      <c r="C44" s="56"/>
      <c r="D44" s="56"/>
      <c r="E44" s="58" t="s">
        <v>59</v>
      </c>
      <c r="F44" s="56" t="s">
        <v>60</v>
      </c>
      <c r="G44" s="58" t="s">
        <v>61</v>
      </c>
      <c r="H44" s="56">
        <v>1</v>
      </c>
      <c r="I44" s="58" t="s">
        <v>234</v>
      </c>
      <c r="J44" s="56" t="s">
        <v>13</v>
      </c>
      <c r="K44" s="56">
        <v>10</v>
      </c>
      <c r="L44" s="57" t="s">
        <v>26</v>
      </c>
      <c r="M44" s="52" t="s">
        <v>275</v>
      </c>
      <c r="N44" s="51">
        <v>4</v>
      </c>
      <c r="O44" s="51">
        <f>H44*N44</f>
        <v>4</v>
      </c>
      <c r="P44" s="58" t="s">
        <v>234</v>
      </c>
      <c r="Q44" s="58"/>
    </row>
    <row r="45" spans="1:17" s="60" customFormat="1" ht="12.75" x14ac:dyDescent="0.2">
      <c r="A45" s="56"/>
      <c r="B45" s="56"/>
      <c r="C45" s="56"/>
      <c r="D45" s="56"/>
      <c r="E45" s="58" t="s">
        <v>90</v>
      </c>
      <c r="F45" s="56" t="s">
        <v>91</v>
      </c>
      <c r="G45" s="58" t="s">
        <v>35</v>
      </c>
      <c r="H45" s="56">
        <v>500</v>
      </c>
      <c r="I45" s="59" t="s">
        <v>235</v>
      </c>
      <c r="J45" s="56" t="s">
        <v>13</v>
      </c>
      <c r="K45" s="56">
        <v>10</v>
      </c>
      <c r="L45" s="57" t="s">
        <v>26</v>
      </c>
      <c r="M45" s="52" t="s">
        <v>275</v>
      </c>
      <c r="N45" s="51">
        <v>4</v>
      </c>
      <c r="O45" s="56">
        <f>H45*N45</f>
        <v>2000</v>
      </c>
      <c r="P45" s="59" t="s">
        <v>235</v>
      </c>
      <c r="Q45" s="59"/>
    </row>
    <row r="46" spans="1:17" s="60" customFormat="1" ht="12.75" x14ac:dyDescent="0.2">
      <c r="A46" s="56"/>
      <c r="B46" s="56"/>
      <c r="C46" s="56"/>
      <c r="D46" s="56"/>
      <c r="E46" s="58" t="s">
        <v>94</v>
      </c>
      <c r="F46" s="56" t="s">
        <v>95</v>
      </c>
      <c r="G46" s="58" t="s">
        <v>61</v>
      </c>
      <c r="H46" s="56">
        <v>3</v>
      </c>
      <c r="I46" s="58" t="s">
        <v>234</v>
      </c>
      <c r="J46" s="56" t="s">
        <v>13</v>
      </c>
      <c r="K46" s="56">
        <v>10</v>
      </c>
      <c r="L46" s="57" t="s">
        <v>26</v>
      </c>
      <c r="M46" s="52" t="s">
        <v>275</v>
      </c>
      <c r="N46" s="51">
        <v>4</v>
      </c>
      <c r="O46" s="51">
        <f>H46*N46</f>
        <v>12</v>
      </c>
      <c r="P46" s="58" t="s">
        <v>234</v>
      </c>
      <c r="Q46" s="58">
        <f>O46*0.5*40</f>
        <v>240</v>
      </c>
    </row>
    <row r="47" spans="1:17" s="60" customFormat="1" ht="25.5" x14ac:dyDescent="0.2">
      <c r="A47" s="56"/>
      <c r="B47" s="56"/>
      <c r="C47" s="56"/>
      <c r="D47" s="56"/>
      <c r="E47" s="58" t="s">
        <v>21</v>
      </c>
      <c r="F47" s="56" t="s">
        <v>22</v>
      </c>
      <c r="G47" s="58" t="s">
        <v>23</v>
      </c>
      <c r="H47" s="56">
        <v>0.5</v>
      </c>
      <c r="I47" s="58" t="s">
        <v>234</v>
      </c>
      <c r="J47" s="56" t="s">
        <v>13</v>
      </c>
      <c r="K47" s="56">
        <v>10</v>
      </c>
      <c r="L47" s="57" t="s">
        <v>270</v>
      </c>
      <c r="M47" s="52" t="s">
        <v>275</v>
      </c>
      <c r="N47" s="51">
        <v>4</v>
      </c>
      <c r="O47" s="56">
        <f>H47*N47</f>
        <v>2</v>
      </c>
      <c r="P47" s="58" t="s">
        <v>234</v>
      </c>
      <c r="Q47" s="58"/>
    </row>
    <row r="48" spans="1:17" s="60" customFormat="1" ht="25.5" x14ac:dyDescent="0.2">
      <c r="A48" s="56"/>
      <c r="B48" s="56"/>
      <c r="C48" s="56"/>
      <c r="D48" s="56"/>
      <c r="E48" s="58" t="s">
        <v>59</v>
      </c>
      <c r="F48" s="56" t="s">
        <v>60</v>
      </c>
      <c r="G48" s="58" t="s">
        <v>23</v>
      </c>
      <c r="H48" s="56">
        <v>0.5</v>
      </c>
      <c r="I48" s="58" t="s">
        <v>234</v>
      </c>
      <c r="J48" s="56" t="s">
        <v>13</v>
      </c>
      <c r="K48" s="56">
        <v>10</v>
      </c>
      <c r="L48" s="57" t="s">
        <v>270</v>
      </c>
      <c r="M48" s="52" t="s">
        <v>275</v>
      </c>
      <c r="N48" s="51">
        <v>4</v>
      </c>
      <c r="O48" s="51">
        <f>H48*N48</f>
        <v>2</v>
      </c>
      <c r="P48" s="58" t="s">
        <v>234</v>
      </c>
      <c r="Q48" s="58"/>
    </row>
    <row r="49" spans="1:18" s="60" customFormat="1" ht="12.75" x14ac:dyDescent="0.2">
      <c r="A49" s="56"/>
      <c r="B49" s="56"/>
      <c r="C49" s="56"/>
      <c r="D49" s="56"/>
      <c r="E49" s="58" t="s">
        <v>94</v>
      </c>
      <c r="F49" s="56" t="s">
        <v>95</v>
      </c>
      <c r="G49" s="58" t="s">
        <v>96</v>
      </c>
      <c r="H49" s="56">
        <v>3</v>
      </c>
      <c r="I49" s="58" t="s">
        <v>234</v>
      </c>
      <c r="J49" s="56" t="s">
        <v>13</v>
      </c>
      <c r="K49" s="56">
        <v>10</v>
      </c>
      <c r="L49" s="57" t="s">
        <v>270</v>
      </c>
      <c r="M49" s="52" t="s">
        <v>275</v>
      </c>
      <c r="N49" s="51">
        <v>4</v>
      </c>
      <c r="O49" s="56">
        <f>H49*N49</f>
        <v>12</v>
      </c>
      <c r="P49" s="58" t="s">
        <v>234</v>
      </c>
      <c r="Q49" s="58">
        <f>O49*0.1*40</f>
        <v>48.000000000000007</v>
      </c>
    </row>
    <row r="50" spans="1:18" s="60" customFormat="1" ht="12.75" x14ac:dyDescent="0.2">
      <c r="A50" s="56"/>
      <c r="B50" s="56"/>
      <c r="C50" s="57" t="s">
        <v>280</v>
      </c>
      <c r="D50" s="56"/>
      <c r="E50" s="58" t="s">
        <v>21</v>
      </c>
      <c r="F50" s="56" t="s">
        <v>22</v>
      </c>
      <c r="G50" s="58" t="s">
        <v>29</v>
      </c>
      <c r="H50" s="56">
        <v>1</v>
      </c>
      <c r="I50" s="58" t="s">
        <v>234</v>
      </c>
      <c r="J50" s="56" t="s">
        <v>13</v>
      </c>
      <c r="K50" s="56">
        <v>10</v>
      </c>
      <c r="L50" s="56" t="s">
        <v>30</v>
      </c>
      <c r="M50" s="52" t="s">
        <v>275</v>
      </c>
      <c r="N50" s="51">
        <v>4</v>
      </c>
      <c r="O50" s="51">
        <f>H50*N50</f>
        <v>4</v>
      </c>
      <c r="P50" s="58" t="s">
        <v>234</v>
      </c>
      <c r="Q50" s="58"/>
    </row>
    <row r="51" spans="1:18" s="60" customFormat="1" ht="12" customHeight="1" x14ac:dyDescent="0.2">
      <c r="A51" s="56"/>
      <c r="B51" s="56"/>
      <c r="C51" s="57" t="s">
        <v>280</v>
      </c>
      <c r="D51" s="56"/>
      <c r="E51" s="58" t="s">
        <v>82</v>
      </c>
      <c r="F51" s="65" t="s">
        <v>180</v>
      </c>
      <c r="G51" s="58" t="s">
        <v>84</v>
      </c>
      <c r="H51" s="56">
        <v>8</v>
      </c>
      <c r="I51" s="59" t="s">
        <v>256</v>
      </c>
      <c r="J51" s="56" t="s">
        <v>13</v>
      </c>
      <c r="K51" s="56">
        <v>10</v>
      </c>
      <c r="L51" s="56" t="s">
        <v>30</v>
      </c>
      <c r="M51" s="52" t="s">
        <v>275</v>
      </c>
      <c r="N51" s="51">
        <v>4</v>
      </c>
      <c r="O51" s="56">
        <v>8</v>
      </c>
      <c r="P51" s="59" t="s">
        <v>256</v>
      </c>
      <c r="Q51" s="59"/>
    </row>
    <row r="52" spans="1:18" s="60" customFormat="1" ht="12.75" x14ac:dyDescent="0.2">
      <c r="A52" s="56"/>
      <c r="B52" s="56"/>
      <c r="C52" s="57" t="s">
        <v>280</v>
      </c>
      <c r="D52" s="56"/>
      <c r="E52" s="58" t="s">
        <v>94</v>
      </c>
      <c r="F52" s="56" t="s">
        <v>95</v>
      </c>
      <c r="G52" s="58" t="s">
        <v>29</v>
      </c>
      <c r="H52" s="56">
        <v>3</v>
      </c>
      <c r="I52" s="58" t="s">
        <v>234</v>
      </c>
      <c r="J52" s="56" t="s">
        <v>13</v>
      </c>
      <c r="K52" s="56">
        <v>10</v>
      </c>
      <c r="L52" s="56" t="s">
        <v>30</v>
      </c>
      <c r="M52" s="52" t="s">
        <v>275</v>
      </c>
      <c r="N52" s="51">
        <v>4</v>
      </c>
      <c r="O52" s="51">
        <f>H52*N52</f>
        <v>12</v>
      </c>
      <c r="P52" s="58" t="s">
        <v>234</v>
      </c>
      <c r="Q52" s="58"/>
      <c r="R52" s="56" t="s">
        <v>98</v>
      </c>
    </row>
    <row r="53" spans="1:18" s="60" customFormat="1" ht="12.75" x14ac:dyDescent="0.2">
      <c r="A53" s="56"/>
      <c r="B53" s="56"/>
      <c r="C53" s="56"/>
      <c r="D53" s="56"/>
      <c r="E53" s="58" t="s">
        <v>43</v>
      </c>
      <c r="G53" s="58" t="s">
        <v>35</v>
      </c>
      <c r="H53" s="56">
        <v>8</v>
      </c>
      <c r="I53" s="58" t="s">
        <v>241</v>
      </c>
      <c r="J53" s="56" t="s">
        <v>13</v>
      </c>
      <c r="K53" s="56">
        <v>11</v>
      </c>
      <c r="L53" s="57" t="s">
        <v>44</v>
      </c>
      <c r="M53" s="52" t="s">
        <v>275</v>
      </c>
      <c r="N53" s="51">
        <v>4</v>
      </c>
      <c r="O53" s="56">
        <f>H53*N53</f>
        <v>32</v>
      </c>
      <c r="P53" s="58" t="s">
        <v>241</v>
      </c>
      <c r="Q53" s="58"/>
    </row>
    <row r="54" spans="1:18" s="60" customFormat="1" ht="12.75" x14ac:dyDescent="0.2">
      <c r="A54" s="56"/>
      <c r="B54" s="56"/>
      <c r="C54" s="56"/>
      <c r="D54" s="57" t="s">
        <v>265</v>
      </c>
      <c r="E54" s="59" t="s">
        <v>248</v>
      </c>
      <c r="F54" s="56" t="s">
        <v>52</v>
      </c>
      <c r="G54" s="58"/>
      <c r="H54" s="56">
        <v>3</v>
      </c>
      <c r="I54" s="58" t="s">
        <v>234</v>
      </c>
      <c r="J54" s="56" t="s">
        <v>13</v>
      </c>
      <c r="K54" s="56">
        <v>11</v>
      </c>
      <c r="L54" s="56" t="s">
        <v>44</v>
      </c>
      <c r="M54" s="52" t="s">
        <v>275</v>
      </c>
      <c r="N54" s="51">
        <v>4</v>
      </c>
      <c r="O54" s="51">
        <f>H54*N54</f>
        <v>12</v>
      </c>
      <c r="P54" s="58" t="s">
        <v>234</v>
      </c>
      <c r="Q54" s="58"/>
    </row>
    <row r="55" spans="1:18" s="60" customFormat="1" ht="12.75" x14ac:dyDescent="0.2">
      <c r="A55" s="56"/>
      <c r="B55" s="56"/>
      <c r="C55" s="56"/>
      <c r="D55" s="56"/>
      <c r="E55" s="58" t="s">
        <v>92</v>
      </c>
      <c r="F55" s="56" t="s">
        <v>93</v>
      </c>
      <c r="G55" s="58" t="s">
        <v>35</v>
      </c>
      <c r="H55" s="56">
        <v>25</v>
      </c>
      <c r="I55" s="59" t="s">
        <v>235</v>
      </c>
      <c r="J55" s="56" t="s">
        <v>13</v>
      </c>
      <c r="K55" s="56">
        <v>11</v>
      </c>
      <c r="L55" s="56" t="s">
        <v>44</v>
      </c>
      <c r="M55" s="52" t="s">
        <v>275</v>
      </c>
      <c r="N55" s="51">
        <v>4</v>
      </c>
      <c r="O55" s="56">
        <f>H55*N55</f>
        <v>100</v>
      </c>
      <c r="P55" s="59" t="s">
        <v>235</v>
      </c>
      <c r="Q55" s="59"/>
    </row>
    <row r="56" spans="1:18" s="60" customFormat="1" ht="12.75" x14ac:dyDescent="0.2">
      <c r="A56" s="56"/>
      <c r="B56" s="56"/>
      <c r="C56" s="56"/>
      <c r="D56" s="56"/>
      <c r="E56" s="58" t="s">
        <v>104</v>
      </c>
      <c r="F56" s="56" t="s">
        <v>22</v>
      </c>
      <c r="G56" s="58" t="s">
        <v>105</v>
      </c>
      <c r="H56" s="56">
        <v>1</v>
      </c>
      <c r="I56" s="58" t="s">
        <v>234</v>
      </c>
      <c r="J56" s="56" t="s">
        <v>13</v>
      </c>
      <c r="K56" s="56">
        <v>11</v>
      </c>
      <c r="L56" s="56" t="s">
        <v>44</v>
      </c>
      <c r="M56" s="52" t="s">
        <v>275</v>
      </c>
      <c r="N56" s="51">
        <v>4</v>
      </c>
      <c r="O56" s="51">
        <f>H56*N56</f>
        <v>4</v>
      </c>
      <c r="P56" s="58" t="s">
        <v>234</v>
      </c>
      <c r="Q56" s="58"/>
    </row>
    <row r="57" spans="1:18" s="42" customFormat="1" ht="12.75" x14ac:dyDescent="0.2">
      <c r="A57" s="41"/>
      <c r="B57" s="41"/>
      <c r="C57" s="41"/>
      <c r="D57" s="45" t="s">
        <v>265</v>
      </c>
      <c r="E57" s="43" t="s">
        <v>144</v>
      </c>
      <c r="G57" s="44"/>
      <c r="I57" s="44"/>
      <c r="J57" s="41" t="s">
        <v>108</v>
      </c>
      <c r="K57" s="41">
        <v>2</v>
      </c>
      <c r="L57" s="41" t="s">
        <v>145</v>
      </c>
      <c r="M57" s="47" t="s">
        <v>274</v>
      </c>
      <c r="N57" s="41">
        <v>9</v>
      </c>
      <c r="O57" s="41">
        <f>H57*N57</f>
        <v>0</v>
      </c>
      <c r="P57" s="44"/>
      <c r="Q57" s="44"/>
    </row>
    <row r="58" spans="1:18" s="42" customFormat="1" ht="12.75" x14ac:dyDescent="0.2">
      <c r="A58" s="41"/>
      <c r="B58" s="41"/>
      <c r="C58" s="41"/>
      <c r="D58" s="41"/>
      <c r="E58" s="43" t="s">
        <v>112</v>
      </c>
      <c r="F58" s="41" t="s">
        <v>148</v>
      </c>
      <c r="G58" s="43" t="s">
        <v>239</v>
      </c>
      <c r="H58" s="42">
        <v>0.25</v>
      </c>
      <c r="I58" s="46" t="s">
        <v>234</v>
      </c>
      <c r="J58" s="41" t="s">
        <v>108</v>
      </c>
      <c r="K58" s="41">
        <v>3</v>
      </c>
      <c r="L58" s="41" t="s">
        <v>113</v>
      </c>
      <c r="M58" s="47" t="s">
        <v>274</v>
      </c>
      <c r="N58" s="41">
        <v>9</v>
      </c>
      <c r="O58" s="48">
        <f>H58*N58</f>
        <v>2.25</v>
      </c>
      <c r="P58" s="46" t="s">
        <v>234</v>
      </c>
      <c r="Q58" s="46"/>
    </row>
    <row r="59" spans="1:18" s="42" customFormat="1" ht="12.75" x14ac:dyDescent="0.2">
      <c r="A59" s="41"/>
      <c r="B59" s="41"/>
      <c r="C59" s="41"/>
      <c r="D59" s="41"/>
      <c r="E59" s="43" t="s">
        <v>286</v>
      </c>
      <c r="F59" s="41" t="s">
        <v>292</v>
      </c>
      <c r="G59" s="43" t="s">
        <v>149</v>
      </c>
      <c r="H59" s="42">
        <v>0.25</v>
      </c>
      <c r="I59" s="46" t="s">
        <v>234</v>
      </c>
      <c r="J59" s="41" t="s">
        <v>108</v>
      </c>
      <c r="K59" s="41">
        <v>3</v>
      </c>
      <c r="L59" s="41" t="s">
        <v>113</v>
      </c>
      <c r="M59" s="47" t="s">
        <v>274</v>
      </c>
      <c r="N59" s="41">
        <v>9</v>
      </c>
      <c r="O59" s="41">
        <f>H59*N59</f>
        <v>2.25</v>
      </c>
      <c r="P59" s="46" t="s">
        <v>234</v>
      </c>
      <c r="Q59" s="46"/>
    </row>
    <row r="60" spans="1:18" s="42" customFormat="1" ht="12.75" x14ac:dyDescent="0.2">
      <c r="A60" s="41"/>
      <c r="B60" s="41"/>
      <c r="C60" s="41"/>
      <c r="D60" s="41"/>
      <c r="E60" s="43" t="s">
        <v>117</v>
      </c>
      <c r="F60" s="41" t="s">
        <v>154</v>
      </c>
      <c r="G60" s="43" t="s">
        <v>149</v>
      </c>
      <c r="H60" s="41">
        <v>0.25</v>
      </c>
      <c r="I60" s="46" t="s">
        <v>234</v>
      </c>
      <c r="J60" s="41" t="s">
        <v>108</v>
      </c>
      <c r="K60" s="41">
        <v>3</v>
      </c>
      <c r="L60" s="41" t="s">
        <v>113</v>
      </c>
      <c r="M60" s="47" t="s">
        <v>274</v>
      </c>
      <c r="N60" s="41">
        <v>9</v>
      </c>
      <c r="O60" s="48">
        <f>H60*N60</f>
        <v>2.25</v>
      </c>
      <c r="P60" s="46" t="s">
        <v>234</v>
      </c>
      <c r="Q60" s="46"/>
    </row>
    <row r="61" spans="1:18" s="42" customFormat="1" ht="12.75" x14ac:dyDescent="0.2">
      <c r="A61" s="41"/>
      <c r="B61" s="41"/>
      <c r="C61" s="41"/>
      <c r="D61" s="41"/>
      <c r="E61" s="43" t="s">
        <v>287</v>
      </c>
      <c r="F61" s="45" t="s">
        <v>293</v>
      </c>
      <c r="G61" s="43" t="s">
        <v>149</v>
      </c>
      <c r="H61" s="42">
        <v>0.25</v>
      </c>
      <c r="I61" s="46" t="s">
        <v>234</v>
      </c>
      <c r="J61" s="41" t="s">
        <v>108</v>
      </c>
      <c r="K61" s="41">
        <v>3</v>
      </c>
      <c r="L61" s="41" t="s">
        <v>113</v>
      </c>
      <c r="M61" s="47" t="s">
        <v>274</v>
      </c>
      <c r="N61" s="41">
        <v>9</v>
      </c>
      <c r="O61" s="41">
        <f>H61*N61</f>
        <v>2.25</v>
      </c>
      <c r="P61" s="46" t="s">
        <v>234</v>
      </c>
      <c r="Q61" s="46"/>
    </row>
    <row r="62" spans="1:18" s="42" customFormat="1" ht="12.75" x14ac:dyDescent="0.2">
      <c r="A62" s="41"/>
      <c r="B62" s="41"/>
      <c r="C62" s="41"/>
      <c r="D62" s="41"/>
      <c r="E62" s="43" t="s">
        <v>119</v>
      </c>
      <c r="F62" s="41" t="s">
        <v>247</v>
      </c>
      <c r="G62" s="43" t="s">
        <v>149</v>
      </c>
      <c r="H62" s="41">
        <v>0.25</v>
      </c>
      <c r="I62" s="46" t="s">
        <v>234</v>
      </c>
      <c r="J62" s="41" t="s">
        <v>108</v>
      </c>
      <c r="K62" s="41">
        <v>3</v>
      </c>
      <c r="L62" s="41" t="s">
        <v>113</v>
      </c>
      <c r="M62" s="47" t="s">
        <v>274</v>
      </c>
      <c r="N62" s="41">
        <v>9</v>
      </c>
      <c r="O62" s="48">
        <f>H62*N62</f>
        <v>2.25</v>
      </c>
      <c r="P62" s="46" t="s">
        <v>234</v>
      </c>
      <c r="Q62" s="46"/>
    </row>
    <row r="63" spans="1:18" s="42" customFormat="1" ht="12.75" x14ac:dyDescent="0.2">
      <c r="A63" s="41"/>
      <c r="B63" s="41"/>
      <c r="C63" s="41"/>
      <c r="D63" s="45"/>
      <c r="E63" s="43" t="s">
        <v>288</v>
      </c>
      <c r="F63" s="45" t="s">
        <v>294</v>
      </c>
      <c r="G63" s="46" t="s">
        <v>149</v>
      </c>
      <c r="H63" s="42">
        <v>0.25</v>
      </c>
      <c r="I63" s="46" t="s">
        <v>234</v>
      </c>
      <c r="J63" s="41" t="s">
        <v>108</v>
      </c>
      <c r="K63" s="41">
        <v>3</v>
      </c>
      <c r="L63" s="41" t="s">
        <v>113</v>
      </c>
      <c r="M63" s="47" t="s">
        <v>274</v>
      </c>
      <c r="N63" s="41">
        <v>9</v>
      </c>
      <c r="O63" s="41">
        <f>H63*N63</f>
        <v>2.25</v>
      </c>
      <c r="P63" s="46" t="s">
        <v>234</v>
      </c>
      <c r="Q63" s="46"/>
    </row>
    <row r="64" spans="1:18" s="42" customFormat="1" ht="12.75" x14ac:dyDescent="0.2">
      <c r="A64" s="41"/>
      <c r="B64" s="41"/>
      <c r="C64" s="41"/>
      <c r="D64" s="41"/>
      <c r="E64" s="43" t="s">
        <v>127</v>
      </c>
      <c r="F64" s="45" t="s">
        <v>170</v>
      </c>
      <c r="G64" s="43" t="s">
        <v>149</v>
      </c>
      <c r="H64" s="42">
        <v>0.25</v>
      </c>
      <c r="I64" s="46" t="s">
        <v>234</v>
      </c>
      <c r="J64" s="41" t="s">
        <v>108</v>
      </c>
      <c r="K64" s="41">
        <v>3</v>
      </c>
      <c r="L64" s="41" t="s">
        <v>113</v>
      </c>
      <c r="M64" s="47" t="s">
        <v>274</v>
      </c>
      <c r="N64" s="41">
        <v>9</v>
      </c>
      <c r="O64" s="48">
        <f>H64*N64</f>
        <v>2.25</v>
      </c>
      <c r="P64" s="46" t="s">
        <v>234</v>
      </c>
      <c r="Q64" s="46"/>
    </row>
    <row r="65" spans="1:17" s="42" customFormat="1" ht="12.75" x14ac:dyDescent="0.2">
      <c r="A65" s="41"/>
      <c r="B65" s="41"/>
      <c r="C65" s="41"/>
      <c r="D65" s="45"/>
      <c r="E65" s="43" t="s">
        <v>289</v>
      </c>
      <c r="F65" s="45" t="s">
        <v>295</v>
      </c>
      <c r="G65" s="46" t="s">
        <v>149</v>
      </c>
      <c r="H65" s="41">
        <v>0.25</v>
      </c>
      <c r="I65" s="46" t="s">
        <v>234</v>
      </c>
      <c r="J65" s="41" t="s">
        <v>108</v>
      </c>
      <c r="K65" s="41">
        <v>3</v>
      </c>
      <c r="L65" s="41" t="s">
        <v>113</v>
      </c>
      <c r="M65" s="47" t="s">
        <v>274</v>
      </c>
      <c r="N65" s="41">
        <v>9</v>
      </c>
      <c r="O65" s="41">
        <f>H65*N65</f>
        <v>2.25</v>
      </c>
      <c r="P65" s="46" t="s">
        <v>234</v>
      </c>
      <c r="Q65" s="46"/>
    </row>
    <row r="66" spans="1:17" s="42" customFormat="1" ht="12.75" x14ac:dyDescent="0.2">
      <c r="A66" s="41"/>
      <c r="B66" s="41"/>
      <c r="C66" s="41"/>
      <c r="D66" s="45"/>
      <c r="E66" s="43" t="s">
        <v>131</v>
      </c>
      <c r="F66" s="49" t="s">
        <v>184</v>
      </c>
      <c r="G66" s="46" t="s">
        <v>149</v>
      </c>
      <c r="H66" s="41">
        <v>0.25</v>
      </c>
      <c r="I66" s="46" t="s">
        <v>234</v>
      </c>
      <c r="J66" s="41" t="s">
        <v>108</v>
      </c>
      <c r="K66" s="41">
        <v>3</v>
      </c>
      <c r="L66" s="41" t="s">
        <v>113</v>
      </c>
      <c r="M66" s="47" t="s">
        <v>274</v>
      </c>
      <c r="N66" s="41">
        <v>9</v>
      </c>
      <c r="O66" s="48">
        <f>H66*N66</f>
        <v>2.25</v>
      </c>
      <c r="P66" s="46" t="s">
        <v>234</v>
      </c>
      <c r="Q66" s="46"/>
    </row>
    <row r="67" spans="1:17" s="42" customFormat="1" ht="12.75" x14ac:dyDescent="0.2">
      <c r="A67" s="41"/>
      <c r="B67" s="41"/>
      <c r="C67" s="41"/>
      <c r="D67" s="45"/>
      <c r="E67" s="43" t="s">
        <v>290</v>
      </c>
      <c r="F67" s="45" t="s">
        <v>296</v>
      </c>
      <c r="G67" s="46" t="s">
        <v>149</v>
      </c>
      <c r="H67" s="41">
        <v>0.25</v>
      </c>
      <c r="I67" s="46" t="s">
        <v>234</v>
      </c>
      <c r="J67" s="41" t="s">
        <v>108</v>
      </c>
      <c r="K67" s="41">
        <v>3</v>
      </c>
      <c r="L67" s="41" t="s">
        <v>113</v>
      </c>
      <c r="M67" s="47"/>
      <c r="N67" s="41"/>
      <c r="O67" s="41"/>
      <c r="P67" s="46"/>
      <c r="Q67" s="46"/>
    </row>
    <row r="68" spans="1:17" s="42" customFormat="1" ht="12.75" x14ac:dyDescent="0.2">
      <c r="A68" s="41"/>
      <c r="B68" s="41"/>
      <c r="C68" s="41"/>
      <c r="D68" s="45"/>
      <c r="E68" s="46" t="s">
        <v>92</v>
      </c>
      <c r="F68" s="45" t="s">
        <v>93</v>
      </c>
      <c r="G68" s="46" t="s">
        <v>149</v>
      </c>
      <c r="H68" s="41">
        <v>0.25</v>
      </c>
      <c r="I68" s="46" t="s">
        <v>234</v>
      </c>
      <c r="J68" s="41" t="s">
        <v>108</v>
      </c>
      <c r="K68" s="41">
        <v>3</v>
      </c>
      <c r="L68" s="41" t="s">
        <v>113</v>
      </c>
      <c r="M68" s="47" t="s">
        <v>274</v>
      </c>
      <c r="N68" s="41">
        <v>9</v>
      </c>
      <c r="O68" s="48">
        <f>H68*N68</f>
        <v>2.25</v>
      </c>
      <c r="P68" s="46" t="s">
        <v>234</v>
      </c>
      <c r="Q68" s="46"/>
    </row>
    <row r="69" spans="1:17" s="42" customFormat="1" ht="12.75" x14ac:dyDescent="0.2">
      <c r="A69" s="41"/>
      <c r="B69" s="41"/>
      <c r="C69" s="41"/>
      <c r="D69" s="45"/>
      <c r="E69" s="43" t="s">
        <v>291</v>
      </c>
      <c r="F69" s="45" t="s">
        <v>100</v>
      </c>
      <c r="G69" s="46" t="s">
        <v>149</v>
      </c>
      <c r="H69" s="42">
        <v>0.25</v>
      </c>
      <c r="I69" s="46" t="s">
        <v>234</v>
      </c>
      <c r="J69" s="41" t="s">
        <v>108</v>
      </c>
      <c r="K69" s="41">
        <v>3</v>
      </c>
      <c r="L69" s="41" t="s">
        <v>113</v>
      </c>
      <c r="M69" s="47"/>
      <c r="N69" s="41"/>
      <c r="O69" s="41"/>
      <c r="P69" s="46"/>
      <c r="Q69" s="46"/>
    </row>
    <row r="70" spans="1:17" s="42" customFormat="1" ht="12.75" x14ac:dyDescent="0.2">
      <c r="A70" s="41"/>
      <c r="B70" s="41"/>
      <c r="C70" s="41"/>
      <c r="D70" s="41"/>
      <c r="E70" s="43" t="s">
        <v>138</v>
      </c>
      <c r="F70" s="41" t="s">
        <v>198</v>
      </c>
      <c r="G70" s="43" t="s">
        <v>149</v>
      </c>
      <c r="H70" s="42">
        <v>0.25</v>
      </c>
      <c r="I70" s="46" t="s">
        <v>234</v>
      </c>
      <c r="J70" s="41" t="s">
        <v>108</v>
      </c>
      <c r="K70" s="41">
        <v>3</v>
      </c>
      <c r="L70" s="41" t="s">
        <v>113</v>
      </c>
      <c r="M70" s="47" t="s">
        <v>274</v>
      </c>
      <c r="N70" s="41">
        <v>9</v>
      </c>
      <c r="O70" s="48">
        <f>H70*N70</f>
        <v>2.25</v>
      </c>
      <c r="P70" s="46" t="s">
        <v>234</v>
      </c>
      <c r="Q70" s="46"/>
    </row>
    <row r="71" spans="1:17" s="42" customFormat="1" ht="12.75" x14ac:dyDescent="0.2">
      <c r="A71" s="41"/>
      <c r="B71" s="41"/>
      <c r="C71" s="41"/>
      <c r="D71" s="45"/>
      <c r="E71" s="43" t="s">
        <v>140</v>
      </c>
      <c r="F71" s="45" t="s">
        <v>263</v>
      </c>
      <c r="G71" s="46" t="s">
        <v>149</v>
      </c>
      <c r="H71" s="42">
        <v>0.25</v>
      </c>
      <c r="I71" s="46" t="s">
        <v>234</v>
      </c>
      <c r="J71" s="41" t="s">
        <v>108</v>
      </c>
      <c r="K71" s="41">
        <v>3</v>
      </c>
      <c r="L71" s="41" t="s">
        <v>113</v>
      </c>
      <c r="M71" s="47" t="s">
        <v>274</v>
      </c>
      <c r="N71" s="41">
        <v>9</v>
      </c>
      <c r="O71" s="41">
        <f>H71*N71</f>
        <v>2.25</v>
      </c>
      <c r="P71" s="46" t="s">
        <v>234</v>
      </c>
      <c r="Q71" s="46"/>
    </row>
    <row r="72" spans="1:17" s="42" customFormat="1" ht="12.75" x14ac:dyDescent="0.2">
      <c r="A72" s="41"/>
      <c r="B72" s="41"/>
      <c r="C72" s="41"/>
      <c r="D72" s="41"/>
      <c r="E72" s="43" t="s">
        <v>116</v>
      </c>
      <c r="F72" s="41" t="s">
        <v>152</v>
      </c>
      <c r="G72" s="43" t="s">
        <v>35</v>
      </c>
      <c r="H72" s="41">
        <v>16</v>
      </c>
      <c r="I72" s="43" t="s">
        <v>242</v>
      </c>
      <c r="J72" s="41" t="s">
        <v>108</v>
      </c>
      <c r="K72" s="41">
        <v>4</v>
      </c>
      <c r="L72" s="41" t="s">
        <v>243</v>
      </c>
      <c r="M72" s="47" t="s">
        <v>274</v>
      </c>
      <c r="N72" s="41">
        <v>9</v>
      </c>
      <c r="O72" s="48">
        <f>H72*N72</f>
        <v>144</v>
      </c>
      <c r="P72" s="43" t="s">
        <v>242</v>
      </c>
      <c r="Q72" s="43"/>
    </row>
    <row r="73" spans="1:17" s="42" customFormat="1" ht="12.75" x14ac:dyDescent="0.2">
      <c r="A73" s="41"/>
      <c r="B73" s="41"/>
      <c r="C73" s="41"/>
      <c r="D73" s="45"/>
      <c r="E73" s="43" t="s">
        <v>63</v>
      </c>
      <c r="F73" s="45" t="s">
        <v>60</v>
      </c>
      <c r="G73" s="46" t="s">
        <v>28</v>
      </c>
      <c r="H73" s="41"/>
      <c r="I73" s="43"/>
      <c r="J73" s="41" t="s">
        <v>108</v>
      </c>
      <c r="K73" s="41">
        <v>4</v>
      </c>
      <c r="L73" s="45" t="s">
        <v>243</v>
      </c>
      <c r="M73" s="47" t="s">
        <v>274</v>
      </c>
      <c r="N73" s="41">
        <v>9</v>
      </c>
      <c r="O73" s="48">
        <f>H73*N73</f>
        <v>0</v>
      </c>
      <c r="P73" s="43"/>
      <c r="Q73" s="43"/>
    </row>
    <row r="74" spans="1:17" s="42" customFormat="1" ht="12.75" x14ac:dyDescent="0.2">
      <c r="A74" s="41"/>
      <c r="B74" s="41"/>
      <c r="C74" s="41"/>
      <c r="D74" s="41"/>
      <c r="E74" s="43" t="s">
        <v>128</v>
      </c>
      <c r="F74" s="41" t="s">
        <v>73</v>
      </c>
      <c r="G74" s="43" t="s">
        <v>35</v>
      </c>
      <c r="I74" s="44"/>
      <c r="J74" s="41" t="s">
        <v>108</v>
      </c>
      <c r="K74" s="41">
        <v>4</v>
      </c>
      <c r="L74" s="45" t="s">
        <v>243</v>
      </c>
      <c r="M74" s="47" t="s">
        <v>274</v>
      </c>
      <c r="N74" s="41">
        <v>9</v>
      </c>
      <c r="O74" s="48">
        <f>H74*N74</f>
        <v>0</v>
      </c>
      <c r="P74" s="44"/>
      <c r="Q74" s="44"/>
    </row>
    <row r="75" spans="1:17" s="42" customFormat="1" ht="25.5" x14ac:dyDescent="0.2">
      <c r="A75" s="41"/>
      <c r="B75" s="41"/>
      <c r="C75" s="41"/>
      <c r="E75" s="43" t="s">
        <v>130</v>
      </c>
      <c r="F75" s="50" t="s">
        <v>180</v>
      </c>
      <c r="G75" s="44"/>
      <c r="H75" s="45">
        <v>8</v>
      </c>
      <c r="I75" s="46" t="s">
        <v>256</v>
      </c>
      <c r="J75" s="41" t="s">
        <v>108</v>
      </c>
      <c r="K75" s="41">
        <v>4</v>
      </c>
      <c r="L75" s="45" t="s">
        <v>243</v>
      </c>
      <c r="M75" s="47" t="s">
        <v>274</v>
      </c>
      <c r="N75" s="41">
        <v>9</v>
      </c>
      <c r="O75" s="41">
        <v>8</v>
      </c>
      <c r="P75" s="46" t="s">
        <v>256</v>
      </c>
      <c r="Q75" s="46"/>
    </row>
    <row r="76" spans="1:17" s="42" customFormat="1" ht="12.75" x14ac:dyDescent="0.2">
      <c r="A76" s="41"/>
      <c r="B76" s="41"/>
      <c r="C76" s="41"/>
      <c r="E76" s="43" t="s">
        <v>298</v>
      </c>
      <c r="F76" s="50"/>
      <c r="G76" s="44" t="s">
        <v>35</v>
      </c>
      <c r="H76" s="45"/>
      <c r="I76" s="46"/>
      <c r="J76" s="41" t="s">
        <v>108</v>
      </c>
      <c r="K76" s="41">
        <v>6</v>
      </c>
      <c r="L76" s="45" t="s">
        <v>297</v>
      </c>
      <c r="M76" s="47"/>
      <c r="N76" s="41"/>
      <c r="O76" s="48"/>
      <c r="P76" s="46"/>
      <c r="Q76" s="46"/>
    </row>
    <row r="77" spans="1:17" s="42" customFormat="1" ht="12.75" x14ac:dyDescent="0.2">
      <c r="A77" s="41"/>
      <c r="B77" s="41"/>
      <c r="C77" s="41"/>
      <c r="E77" s="43" t="s">
        <v>120</v>
      </c>
      <c r="F77" s="50" t="s">
        <v>49</v>
      </c>
      <c r="G77" s="44" t="s">
        <v>299</v>
      </c>
      <c r="H77" s="45">
        <v>100</v>
      </c>
      <c r="I77" s="46" t="s">
        <v>233</v>
      </c>
      <c r="J77" s="41" t="s">
        <v>108</v>
      </c>
      <c r="K77" s="41">
        <v>6</v>
      </c>
      <c r="L77" s="45" t="s">
        <v>297</v>
      </c>
      <c r="M77" s="47"/>
      <c r="N77" s="41"/>
      <c r="O77" s="48"/>
      <c r="P77" s="46"/>
      <c r="Q77" s="46"/>
    </row>
    <row r="78" spans="1:17" s="42" customFormat="1" ht="12.75" x14ac:dyDescent="0.2">
      <c r="A78" s="41"/>
      <c r="B78" s="41"/>
      <c r="C78" s="41"/>
      <c r="E78" s="43" t="s">
        <v>117</v>
      </c>
      <c r="F78" s="50" t="s">
        <v>154</v>
      </c>
      <c r="G78" s="44" t="s">
        <v>300</v>
      </c>
      <c r="H78" s="45">
        <v>50</v>
      </c>
      <c r="I78" s="46" t="s">
        <v>233</v>
      </c>
      <c r="J78" s="41" t="s">
        <v>108</v>
      </c>
      <c r="K78" s="41">
        <v>6</v>
      </c>
      <c r="L78" s="45" t="s">
        <v>297</v>
      </c>
      <c r="M78" s="47"/>
      <c r="N78" s="41"/>
      <c r="O78" s="48"/>
      <c r="P78" s="46"/>
      <c r="Q78" s="46"/>
    </row>
    <row r="79" spans="1:17" s="42" customFormat="1" ht="12.75" x14ac:dyDescent="0.2">
      <c r="A79" s="41"/>
      <c r="B79" s="41"/>
      <c r="C79" s="41"/>
      <c r="E79" s="43" t="s">
        <v>135</v>
      </c>
      <c r="F79" s="50" t="s">
        <v>195</v>
      </c>
      <c r="G79" s="44" t="s">
        <v>259</v>
      </c>
      <c r="H79" s="45">
        <v>50</v>
      </c>
      <c r="I79" s="46" t="s">
        <v>233</v>
      </c>
      <c r="J79" s="41" t="s">
        <v>108</v>
      </c>
      <c r="K79" s="41">
        <v>6</v>
      </c>
      <c r="L79" s="45" t="s">
        <v>297</v>
      </c>
      <c r="M79" s="47"/>
      <c r="N79" s="41"/>
      <c r="O79" s="48"/>
      <c r="P79" s="46"/>
      <c r="Q79" s="46"/>
    </row>
    <row r="80" spans="1:17" s="42" customFormat="1" ht="12.75" x14ac:dyDescent="0.2">
      <c r="A80" s="41"/>
      <c r="B80" s="41"/>
      <c r="C80" s="41"/>
      <c r="E80" s="43" t="s">
        <v>121</v>
      </c>
      <c r="G80" s="44"/>
      <c r="H80" s="45">
        <v>8</v>
      </c>
      <c r="I80" s="46" t="s">
        <v>242</v>
      </c>
      <c r="J80" s="41" t="s">
        <v>108</v>
      </c>
      <c r="K80" s="41">
        <v>7</v>
      </c>
      <c r="L80" s="41" t="s">
        <v>122</v>
      </c>
      <c r="M80" s="47" t="s">
        <v>274</v>
      </c>
      <c r="N80" s="41">
        <v>9</v>
      </c>
      <c r="O80" s="48">
        <f>H80*N80</f>
        <v>72</v>
      </c>
      <c r="P80" s="46" t="s">
        <v>242</v>
      </c>
      <c r="Q80" s="46"/>
    </row>
    <row r="81" spans="1:18" s="42" customFormat="1" ht="12.75" x14ac:dyDescent="0.2">
      <c r="A81" s="41"/>
      <c r="B81" s="41"/>
      <c r="C81" s="41"/>
      <c r="E81" s="43" t="s">
        <v>123</v>
      </c>
      <c r="G81" s="44"/>
      <c r="H81" s="45">
        <v>8</v>
      </c>
      <c r="I81" s="46" t="s">
        <v>242</v>
      </c>
      <c r="J81" s="41" t="s">
        <v>108</v>
      </c>
      <c r="K81" s="41">
        <v>7</v>
      </c>
      <c r="L81" s="41" t="s">
        <v>122</v>
      </c>
      <c r="M81" s="47" t="s">
        <v>274</v>
      </c>
      <c r="N81" s="41">
        <v>9</v>
      </c>
      <c r="O81" s="41">
        <f>H81*N81</f>
        <v>72</v>
      </c>
      <c r="P81" s="46" t="s">
        <v>242</v>
      </c>
      <c r="Q81" s="46"/>
    </row>
    <row r="82" spans="1:18" s="42" customFormat="1" ht="12.75" x14ac:dyDescent="0.2">
      <c r="A82" s="41"/>
      <c r="B82" s="41"/>
      <c r="C82" s="41"/>
      <c r="E82" s="43" t="s">
        <v>125</v>
      </c>
      <c r="G82" s="44"/>
      <c r="H82" s="45">
        <v>8</v>
      </c>
      <c r="I82" s="46" t="s">
        <v>242</v>
      </c>
      <c r="J82" s="41" t="s">
        <v>108</v>
      </c>
      <c r="K82" s="41">
        <v>7</v>
      </c>
      <c r="L82" s="41" t="s">
        <v>122</v>
      </c>
      <c r="M82" s="47" t="s">
        <v>274</v>
      </c>
      <c r="N82" s="41">
        <v>9</v>
      </c>
      <c r="O82" s="48">
        <f>H82*N82</f>
        <v>72</v>
      </c>
      <c r="P82" s="46" t="s">
        <v>242</v>
      </c>
      <c r="Q82" s="46"/>
    </row>
    <row r="83" spans="1:18" s="42" customFormat="1" ht="12.75" x14ac:dyDescent="0.2">
      <c r="A83" s="41"/>
      <c r="B83" s="41"/>
      <c r="C83" s="41"/>
      <c r="D83" s="41"/>
      <c r="E83" s="43" t="s">
        <v>192</v>
      </c>
      <c r="F83" s="41" t="s">
        <v>154</v>
      </c>
      <c r="G83" s="43"/>
      <c r="H83" s="41">
        <v>35</v>
      </c>
      <c r="I83" s="46" t="s">
        <v>242</v>
      </c>
      <c r="J83" s="45" t="s">
        <v>108</v>
      </c>
      <c r="K83" s="45">
        <v>7</v>
      </c>
      <c r="L83" s="41" t="s">
        <v>193</v>
      </c>
      <c r="M83" s="47" t="s">
        <v>274</v>
      </c>
      <c r="N83" s="41">
        <v>9</v>
      </c>
      <c r="O83" s="41">
        <f>H83*N83</f>
        <v>315</v>
      </c>
      <c r="P83" s="46" t="s">
        <v>242</v>
      </c>
      <c r="Q83" s="46"/>
      <c r="R83" s="41"/>
    </row>
    <row r="84" spans="1:18" s="42" customFormat="1" ht="12.75" x14ac:dyDescent="0.2">
      <c r="A84" s="41"/>
      <c r="B84" s="41"/>
      <c r="C84" s="41"/>
      <c r="E84" s="43" t="s">
        <v>141</v>
      </c>
      <c r="G84" s="44"/>
      <c r="H84" s="42">
        <v>16</v>
      </c>
      <c r="I84" s="46" t="s">
        <v>242</v>
      </c>
      <c r="J84" s="41" t="s">
        <v>108</v>
      </c>
      <c r="K84" s="41">
        <v>7</v>
      </c>
      <c r="L84" s="41" t="s">
        <v>122</v>
      </c>
      <c r="M84" s="47" t="s">
        <v>274</v>
      </c>
      <c r="N84" s="41">
        <v>9</v>
      </c>
      <c r="O84" s="48">
        <f>H84*N84</f>
        <v>144</v>
      </c>
      <c r="P84" s="46" t="s">
        <v>242</v>
      </c>
      <c r="Q84" s="46"/>
    </row>
    <row r="85" spans="1:18" s="42" customFormat="1" ht="12.75" x14ac:dyDescent="0.2">
      <c r="A85" s="41"/>
      <c r="B85" s="41"/>
      <c r="C85" s="41"/>
      <c r="D85" s="41"/>
      <c r="E85" s="43" t="s">
        <v>128</v>
      </c>
      <c r="F85" s="41" t="s">
        <v>73</v>
      </c>
      <c r="G85" s="43" t="s">
        <v>35</v>
      </c>
      <c r="I85" s="44"/>
      <c r="J85" s="41" t="s">
        <v>108</v>
      </c>
      <c r="K85" s="41">
        <v>8</v>
      </c>
      <c r="L85" s="41" t="s">
        <v>129</v>
      </c>
      <c r="M85" s="47" t="s">
        <v>274</v>
      </c>
      <c r="N85" s="41">
        <v>9</v>
      </c>
      <c r="O85" s="41">
        <f>H85*N85</f>
        <v>0</v>
      </c>
      <c r="P85" s="44"/>
      <c r="Q85" s="44"/>
    </row>
    <row r="86" spans="1:18" s="42" customFormat="1" ht="12.75" x14ac:dyDescent="0.2">
      <c r="A86" s="41"/>
      <c r="B86" s="41"/>
      <c r="C86" s="41"/>
      <c r="D86" s="45"/>
      <c r="E86" s="43" t="s">
        <v>135</v>
      </c>
      <c r="F86" s="41" t="s">
        <v>195</v>
      </c>
      <c r="G86" s="46" t="s">
        <v>259</v>
      </c>
      <c r="H86" s="41">
        <v>200</v>
      </c>
      <c r="I86" s="43" t="s">
        <v>233</v>
      </c>
      <c r="J86" s="41" t="s">
        <v>108</v>
      </c>
      <c r="K86" s="41">
        <v>8</v>
      </c>
      <c r="L86" s="41" t="s">
        <v>136</v>
      </c>
      <c r="M86" s="47" t="s">
        <v>274</v>
      </c>
      <c r="N86" s="41">
        <v>9</v>
      </c>
      <c r="O86" s="48">
        <f>H86*N86</f>
        <v>1800</v>
      </c>
      <c r="P86" s="43"/>
      <c r="Q86" s="43"/>
    </row>
    <row r="87" spans="1:18" s="42" customFormat="1" ht="12.75" x14ac:dyDescent="0.2">
      <c r="A87" s="41"/>
      <c r="B87" s="41"/>
      <c r="C87" s="41"/>
      <c r="D87" s="41"/>
      <c r="E87" s="43" t="s">
        <v>117</v>
      </c>
      <c r="F87" s="45" t="s">
        <v>154</v>
      </c>
      <c r="G87" s="43" t="s">
        <v>139</v>
      </c>
      <c r="H87" s="41">
        <v>200</v>
      </c>
      <c r="I87" s="43" t="s">
        <v>233</v>
      </c>
      <c r="J87" s="41" t="s">
        <v>108</v>
      </c>
      <c r="K87" s="41">
        <v>8</v>
      </c>
      <c r="L87" s="41" t="s">
        <v>136</v>
      </c>
      <c r="M87" s="47" t="s">
        <v>274</v>
      </c>
      <c r="N87" s="41">
        <v>9</v>
      </c>
      <c r="O87" s="41">
        <f>H87*N87</f>
        <v>1800</v>
      </c>
      <c r="P87" s="43"/>
      <c r="Q87" s="43"/>
    </row>
    <row r="88" spans="1:18" s="42" customFormat="1" ht="12.75" x14ac:dyDescent="0.2">
      <c r="A88" s="41"/>
      <c r="B88" s="41"/>
      <c r="C88" s="41"/>
      <c r="D88" s="41"/>
      <c r="E88" s="43" t="s">
        <v>301</v>
      </c>
      <c r="F88" s="45"/>
      <c r="G88" s="43"/>
      <c r="H88" s="41">
        <v>8</v>
      </c>
      <c r="I88" s="43"/>
      <c r="J88" s="41" t="s">
        <v>108</v>
      </c>
      <c r="K88" s="41">
        <v>9</v>
      </c>
      <c r="L88" s="41" t="s">
        <v>109</v>
      </c>
      <c r="M88" s="47"/>
      <c r="N88" s="41"/>
      <c r="O88" s="48"/>
      <c r="P88" s="43"/>
      <c r="Q88" s="43"/>
    </row>
    <row r="89" spans="1:18" s="42" customFormat="1" ht="12.75" x14ac:dyDescent="0.2">
      <c r="A89" s="41"/>
      <c r="B89" s="41"/>
      <c r="C89" s="41"/>
      <c r="D89" s="41"/>
      <c r="E89" s="43" t="s">
        <v>302</v>
      </c>
      <c r="F89" s="45"/>
      <c r="G89" s="43"/>
      <c r="H89" s="41">
        <v>10</v>
      </c>
      <c r="I89" s="43"/>
      <c r="J89" s="41" t="s">
        <v>108</v>
      </c>
      <c r="K89" s="41">
        <v>9</v>
      </c>
      <c r="L89" s="41" t="s">
        <v>109</v>
      </c>
      <c r="M89" s="47"/>
      <c r="N89" s="41"/>
      <c r="O89" s="48"/>
      <c r="P89" s="43"/>
      <c r="Q89" s="43"/>
    </row>
    <row r="90" spans="1:18" s="42" customFormat="1" ht="12.75" x14ac:dyDescent="0.2">
      <c r="A90" s="41"/>
      <c r="B90" s="41"/>
      <c r="C90" s="41"/>
      <c r="E90" s="43" t="s">
        <v>107</v>
      </c>
      <c r="G90" s="44"/>
      <c r="H90" s="41">
        <v>16</v>
      </c>
      <c r="I90" s="43" t="s">
        <v>237</v>
      </c>
      <c r="J90" s="41" t="s">
        <v>108</v>
      </c>
      <c r="K90" s="41">
        <v>9</v>
      </c>
      <c r="L90" s="41" t="s">
        <v>109</v>
      </c>
      <c r="M90" s="47" t="s">
        <v>274</v>
      </c>
      <c r="N90" s="41">
        <v>9</v>
      </c>
      <c r="O90" s="48">
        <f>H90*N90</f>
        <v>144</v>
      </c>
      <c r="P90" s="43" t="s">
        <v>237</v>
      </c>
      <c r="Q90" s="43"/>
    </row>
    <row r="91" spans="1:18" s="42" customFormat="1" ht="12.75" x14ac:dyDescent="0.2">
      <c r="A91" s="41"/>
      <c r="B91" s="41"/>
      <c r="C91" s="41"/>
      <c r="E91" s="43" t="s">
        <v>114</v>
      </c>
      <c r="G91" s="44"/>
      <c r="H91" s="41">
        <v>8</v>
      </c>
      <c r="I91" s="43" t="s">
        <v>238</v>
      </c>
      <c r="J91" s="41" t="s">
        <v>108</v>
      </c>
      <c r="K91" s="41">
        <v>9</v>
      </c>
      <c r="L91" s="41" t="s">
        <v>115</v>
      </c>
      <c r="M91" s="47" t="s">
        <v>274</v>
      </c>
      <c r="N91" s="41">
        <v>9</v>
      </c>
      <c r="O91" s="41">
        <f>H91*N91</f>
        <v>72</v>
      </c>
      <c r="P91" s="43" t="s">
        <v>238</v>
      </c>
      <c r="Q91" s="43"/>
    </row>
    <row r="92" spans="1:18" s="42" customFormat="1" ht="12.75" x14ac:dyDescent="0.2">
      <c r="A92" s="41"/>
      <c r="B92" s="41"/>
      <c r="C92" s="41"/>
      <c r="E92" s="43" t="s">
        <v>303</v>
      </c>
      <c r="G92" s="44" t="s">
        <v>304</v>
      </c>
      <c r="H92" s="41">
        <v>800</v>
      </c>
      <c r="I92" s="43" t="s">
        <v>233</v>
      </c>
      <c r="J92" s="41" t="s">
        <v>108</v>
      </c>
      <c r="K92" s="41">
        <v>10</v>
      </c>
      <c r="L92" s="41" t="s">
        <v>305</v>
      </c>
      <c r="M92" s="47"/>
      <c r="N92" s="41"/>
      <c r="O92" s="48"/>
      <c r="P92" s="43"/>
      <c r="Q92" s="43"/>
    </row>
    <row r="93" spans="1:18" s="42" customFormat="1" ht="25.5" x14ac:dyDescent="0.2">
      <c r="A93" s="41"/>
      <c r="B93" s="41"/>
      <c r="C93" s="41"/>
      <c r="E93" s="43" t="s">
        <v>142</v>
      </c>
      <c r="G93" s="44"/>
      <c r="H93" s="45">
        <v>8</v>
      </c>
      <c r="I93" s="46" t="s">
        <v>256</v>
      </c>
      <c r="J93" s="41" t="s">
        <v>108</v>
      </c>
      <c r="K93" s="41">
        <v>13</v>
      </c>
      <c r="L93" s="41" t="s">
        <v>143</v>
      </c>
      <c r="M93" s="47" t="s">
        <v>274</v>
      </c>
      <c r="N93" s="41">
        <v>9</v>
      </c>
      <c r="O93" s="48">
        <v>8</v>
      </c>
      <c r="P93" s="46" t="s">
        <v>256</v>
      </c>
      <c r="Q93" s="46"/>
    </row>
    <row r="94" spans="1:18" s="42" customFormat="1" ht="12.75" x14ac:dyDescent="0.2">
      <c r="A94" s="41"/>
      <c r="B94" s="41"/>
      <c r="C94" s="41"/>
      <c r="E94" s="43" t="s">
        <v>306</v>
      </c>
      <c r="G94" s="44"/>
      <c r="H94" s="45"/>
      <c r="I94" s="46"/>
      <c r="J94" s="41" t="s">
        <v>108</v>
      </c>
      <c r="K94" s="41">
        <v>13</v>
      </c>
      <c r="L94" s="41" t="s">
        <v>143</v>
      </c>
      <c r="M94" s="47"/>
      <c r="N94" s="41"/>
      <c r="O94" s="48"/>
      <c r="P94" s="46"/>
      <c r="Q94" s="46"/>
    </row>
    <row r="95" spans="1:18" s="42" customFormat="1" ht="12.75" x14ac:dyDescent="0.2">
      <c r="A95" s="41"/>
      <c r="B95" s="41"/>
      <c r="C95" s="41"/>
      <c r="D95" s="41"/>
      <c r="E95" s="43" t="s">
        <v>31</v>
      </c>
      <c r="F95" s="41" t="s">
        <v>32</v>
      </c>
      <c r="G95" s="43" t="s">
        <v>110</v>
      </c>
      <c r="H95" s="41"/>
      <c r="I95" s="43"/>
      <c r="J95" s="41" t="s">
        <v>108</v>
      </c>
      <c r="K95" s="41">
        <v>14</v>
      </c>
      <c r="L95" s="41" t="s">
        <v>111</v>
      </c>
      <c r="M95" s="47" t="s">
        <v>274</v>
      </c>
      <c r="N95" s="41">
        <v>9</v>
      </c>
      <c r="O95" s="41">
        <f>H95*N95</f>
        <v>0</v>
      </c>
      <c r="P95" s="43"/>
      <c r="Q95" s="43"/>
    </row>
    <row r="96" spans="1:18" s="42" customFormat="1" ht="12.75" x14ac:dyDescent="0.2">
      <c r="A96" s="41"/>
      <c r="B96" s="41"/>
      <c r="C96" s="41"/>
      <c r="D96" s="41"/>
      <c r="E96" s="43" t="s">
        <v>133</v>
      </c>
      <c r="F96" s="41" t="s">
        <v>91</v>
      </c>
      <c r="G96" s="43" t="s">
        <v>110</v>
      </c>
      <c r="H96" s="41"/>
      <c r="I96" s="43"/>
      <c r="J96" s="41" t="s">
        <v>108</v>
      </c>
      <c r="K96" s="41">
        <v>14</v>
      </c>
      <c r="L96" s="41" t="s">
        <v>111</v>
      </c>
      <c r="M96" s="47" t="s">
        <v>274</v>
      </c>
      <c r="N96" s="41">
        <v>9</v>
      </c>
      <c r="O96" s="48">
        <f>H96*N96</f>
        <v>0</v>
      </c>
      <c r="P96" s="43"/>
      <c r="Q96" s="43"/>
    </row>
    <row r="97" spans="1:18" s="42" customFormat="1" ht="12.75" x14ac:dyDescent="0.2">
      <c r="A97" s="41"/>
      <c r="B97" s="41"/>
      <c r="C97" s="41"/>
      <c r="D97" s="41"/>
      <c r="E97" s="43" t="s">
        <v>134</v>
      </c>
      <c r="F97" s="41" t="s">
        <v>194</v>
      </c>
      <c r="G97" s="43" t="s">
        <v>110</v>
      </c>
      <c r="H97" s="41"/>
      <c r="I97" s="43"/>
      <c r="J97" s="41" t="s">
        <v>108</v>
      </c>
      <c r="K97" s="41">
        <v>14</v>
      </c>
      <c r="L97" s="41" t="s">
        <v>111</v>
      </c>
      <c r="M97" s="47" t="s">
        <v>274</v>
      </c>
      <c r="N97" s="41">
        <v>9</v>
      </c>
      <c r="O97" s="41">
        <f>H97*N97</f>
        <v>0</v>
      </c>
      <c r="P97" s="43"/>
      <c r="Q97" s="43"/>
    </row>
    <row r="98" spans="1:18" s="42" customFormat="1" ht="12.75" x14ac:dyDescent="0.2">
      <c r="A98" s="41"/>
      <c r="B98" s="41"/>
      <c r="C98" s="41"/>
      <c r="D98" s="41"/>
      <c r="E98" s="43" t="s">
        <v>63</v>
      </c>
      <c r="F98" s="41" t="s">
        <v>60</v>
      </c>
      <c r="G98" s="43" t="s">
        <v>309</v>
      </c>
      <c r="H98" s="41">
        <v>320</v>
      </c>
      <c r="I98" s="43" t="s">
        <v>233</v>
      </c>
      <c r="J98" s="41" t="s">
        <v>108</v>
      </c>
      <c r="K98" s="41">
        <v>14</v>
      </c>
      <c r="L98" s="41" t="s">
        <v>308</v>
      </c>
      <c r="M98" s="47"/>
      <c r="N98" s="41"/>
      <c r="O98" s="48"/>
      <c r="P98" s="43"/>
      <c r="Q98" s="43"/>
    </row>
    <row r="99" spans="1:18" s="42" customFormat="1" ht="12.75" x14ac:dyDescent="0.2">
      <c r="A99" s="41"/>
      <c r="B99" s="41"/>
      <c r="C99" s="41"/>
      <c r="D99" s="41"/>
      <c r="E99" s="43" t="s">
        <v>97</v>
      </c>
      <c r="F99" s="41" t="s">
        <v>95</v>
      </c>
      <c r="G99" s="43" t="s">
        <v>307</v>
      </c>
      <c r="H99" s="41">
        <v>640</v>
      </c>
      <c r="I99" s="43" t="s">
        <v>233</v>
      </c>
      <c r="J99" s="41" t="s">
        <v>108</v>
      </c>
      <c r="K99" s="41">
        <v>14</v>
      </c>
      <c r="L99" s="41" t="s">
        <v>308</v>
      </c>
      <c r="M99" s="47"/>
      <c r="N99" s="41"/>
      <c r="O99" s="48"/>
      <c r="P99" s="43"/>
      <c r="Q99" s="43"/>
    </row>
    <row r="100" spans="1:18" s="33" customFormat="1" ht="12.75" x14ac:dyDescent="0.2">
      <c r="A100" s="27"/>
      <c r="B100" s="27"/>
      <c r="C100" s="27"/>
      <c r="D100" s="27"/>
      <c r="E100" s="28" t="s">
        <v>127</v>
      </c>
      <c r="F100" s="29" t="s">
        <v>170</v>
      </c>
      <c r="G100" s="28" t="s">
        <v>149</v>
      </c>
      <c r="H100" s="27">
        <v>0.25</v>
      </c>
      <c r="I100" s="30" t="s">
        <v>234</v>
      </c>
      <c r="J100" s="29" t="s">
        <v>146</v>
      </c>
      <c r="K100" s="27"/>
      <c r="L100" s="27" t="s">
        <v>113</v>
      </c>
      <c r="M100" s="31" t="s">
        <v>274</v>
      </c>
      <c r="N100" s="27">
        <v>9</v>
      </c>
      <c r="O100" s="32">
        <f>H100*N100</f>
        <v>2.25</v>
      </c>
      <c r="P100" s="30" t="s">
        <v>234</v>
      </c>
      <c r="Q100" s="30"/>
    </row>
    <row r="101" spans="1:18" s="33" customFormat="1" ht="12.75" x14ac:dyDescent="0.2">
      <c r="A101" s="27"/>
      <c r="B101" s="27"/>
      <c r="C101" s="27"/>
      <c r="D101" s="27"/>
      <c r="E101" s="28" t="s">
        <v>117</v>
      </c>
      <c r="F101" s="27" t="s">
        <v>154</v>
      </c>
      <c r="G101" s="28"/>
      <c r="H101" s="27">
        <v>0.25</v>
      </c>
      <c r="I101" s="30" t="s">
        <v>234</v>
      </c>
      <c r="J101" s="27" t="s">
        <v>146</v>
      </c>
      <c r="K101" s="27"/>
      <c r="L101" s="27" t="s">
        <v>155</v>
      </c>
      <c r="M101" s="31" t="s">
        <v>276</v>
      </c>
      <c r="N101" s="27">
        <v>5</v>
      </c>
      <c r="O101" s="27">
        <f>H101*N101</f>
        <v>1.25</v>
      </c>
      <c r="P101" s="30" t="s">
        <v>234</v>
      </c>
      <c r="Q101" s="30"/>
    </row>
    <row r="102" spans="1:18" s="33" customFormat="1" ht="12.75" x14ac:dyDescent="0.2">
      <c r="A102" s="27"/>
      <c r="B102" s="27"/>
      <c r="C102" s="27"/>
      <c r="E102" s="28" t="s">
        <v>135</v>
      </c>
      <c r="F102" s="27" t="s">
        <v>195</v>
      </c>
      <c r="G102" s="34"/>
      <c r="I102" s="34"/>
      <c r="J102" s="27" t="s">
        <v>146</v>
      </c>
      <c r="K102" s="27"/>
      <c r="L102" s="27" t="s">
        <v>155</v>
      </c>
      <c r="M102" s="31" t="s">
        <v>276</v>
      </c>
      <c r="N102" s="27">
        <v>5</v>
      </c>
      <c r="O102" s="32">
        <f>H102*N102</f>
        <v>0</v>
      </c>
      <c r="P102" s="34"/>
      <c r="Q102" s="34"/>
    </row>
    <row r="103" spans="1:18" s="33" customFormat="1" ht="12.75" x14ac:dyDescent="0.2">
      <c r="A103" s="27"/>
      <c r="B103" s="27"/>
      <c r="C103" s="27"/>
      <c r="D103" s="27"/>
      <c r="E103" s="28" t="s">
        <v>117</v>
      </c>
      <c r="F103" s="27" t="s">
        <v>154</v>
      </c>
      <c r="G103" s="28" t="s">
        <v>35</v>
      </c>
      <c r="H103" s="27">
        <v>8</v>
      </c>
      <c r="I103" s="28" t="s">
        <v>244</v>
      </c>
      <c r="J103" s="27" t="s">
        <v>146</v>
      </c>
      <c r="K103" s="27"/>
      <c r="L103" s="27" t="s">
        <v>156</v>
      </c>
      <c r="M103" s="31" t="s">
        <v>276</v>
      </c>
      <c r="N103" s="27">
        <v>5</v>
      </c>
      <c r="O103" s="27">
        <f>H103*N103</f>
        <v>40</v>
      </c>
      <c r="P103" s="28" t="s">
        <v>244</v>
      </c>
      <c r="Q103" s="28"/>
    </row>
    <row r="104" spans="1:18" s="33" customFormat="1" ht="12.75" x14ac:dyDescent="0.2">
      <c r="A104" s="27"/>
      <c r="B104" s="27"/>
      <c r="C104" s="27"/>
      <c r="D104" s="27"/>
      <c r="E104" s="28" t="s">
        <v>177</v>
      </c>
      <c r="F104" s="27" t="s">
        <v>178</v>
      </c>
      <c r="G104" s="28" t="s">
        <v>179</v>
      </c>
      <c r="H104" s="27">
        <v>0.12</v>
      </c>
      <c r="I104" s="30" t="s">
        <v>234</v>
      </c>
      <c r="J104" s="27" t="s">
        <v>146</v>
      </c>
      <c r="K104" s="27"/>
      <c r="L104" s="27" t="s">
        <v>156</v>
      </c>
      <c r="M104" s="31" t="s">
        <v>276</v>
      </c>
      <c r="N104" s="27">
        <v>5</v>
      </c>
      <c r="O104" s="32">
        <f>H104*N104</f>
        <v>0.6</v>
      </c>
      <c r="P104" s="30" t="s">
        <v>234</v>
      </c>
      <c r="Q104" s="30"/>
    </row>
    <row r="105" spans="1:18" s="33" customFormat="1" ht="12.75" x14ac:dyDescent="0.2">
      <c r="A105" s="27"/>
      <c r="B105" s="27"/>
      <c r="C105" s="27"/>
      <c r="D105" s="29"/>
      <c r="E105" s="28" t="s">
        <v>134</v>
      </c>
      <c r="F105" s="27" t="s">
        <v>194</v>
      </c>
      <c r="G105" s="30" t="s">
        <v>35</v>
      </c>
      <c r="H105" s="27">
        <v>8</v>
      </c>
      <c r="I105" s="30" t="s">
        <v>244</v>
      </c>
      <c r="J105" s="27" t="s">
        <v>146</v>
      </c>
      <c r="K105" s="27"/>
      <c r="L105" s="27" t="s">
        <v>156</v>
      </c>
      <c r="M105" s="31" t="s">
        <v>276</v>
      </c>
      <c r="N105" s="27">
        <v>5</v>
      </c>
      <c r="O105" s="27">
        <f>H105*N105</f>
        <v>40</v>
      </c>
      <c r="P105" s="30" t="s">
        <v>244</v>
      </c>
      <c r="Q105" s="30"/>
    </row>
    <row r="106" spans="1:18" s="33" customFormat="1" ht="12.75" x14ac:dyDescent="0.2">
      <c r="A106" s="27"/>
      <c r="B106" s="27"/>
      <c r="C106" s="27"/>
      <c r="D106" s="27"/>
      <c r="E106" s="28" t="s">
        <v>121</v>
      </c>
      <c r="F106" s="27"/>
      <c r="G106" s="28"/>
      <c r="H106" s="27">
        <v>8</v>
      </c>
      <c r="I106" s="30" t="s">
        <v>242</v>
      </c>
      <c r="J106" s="27" t="s">
        <v>146</v>
      </c>
      <c r="K106" s="27"/>
      <c r="L106" s="27" t="s">
        <v>122</v>
      </c>
      <c r="M106" s="31" t="s">
        <v>276</v>
      </c>
      <c r="N106" s="27">
        <v>5</v>
      </c>
      <c r="O106" s="32">
        <f>H106*N106</f>
        <v>40</v>
      </c>
      <c r="P106" s="30" t="s">
        <v>242</v>
      </c>
      <c r="Q106" s="30"/>
    </row>
    <row r="107" spans="1:18" s="33" customFormat="1" ht="15" customHeight="1" x14ac:dyDescent="0.2">
      <c r="A107" s="27"/>
      <c r="B107" s="27"/>
      <c r="C107" s="27"/>
      <c r="D107" s="27"/>
      <c r="E107" s="28" t="s">
        <v>123</v>
      </c>
      <c r="F107" s="27"/>
      <c r="G107" s="28"/>
      <c r="H107" s="27">
        <v>8</v>
      </c>
      <c r="I107" s="30" t="s">
        <v>242</v>
      </c>
      <c r="J107" s="27" t="s">
        <v>146</v>
      </c>
      <c r="K107" s="27"/>
      <c r="L107" s="27" t="s">
        <v>122</v>
      </c>
      <c r="M107" s="31" t="s">
        <v>276</v>
      </c>
      <c r="N107" s="27">
        <v>5</v>
      </c>
      <c r="O107" s="27">
        <f>H107*N107</f>
        <v>40</v>
      </c>
      <c r="P107" s="30" t="s">
        <v>242</v>
      </c>
      <c r="Q107" s="30"/>
    </row>
    <row r="108" spans="1:18" s="33" customFormat="1" ht="12.75" x14ac:dyDescent="0.2">
      <c r="A108" s="27"/>
      <c r="B108" s="27"/>
      <c r="C108" s="27"/>
      <c r="D108" s="27"/>
      <c r="E108" s="28" t="s">
        <v>125</v>
      </c>
      <c r="F108" s="27"/>
      <c r="G108" s="28"/>
      <c r="H108" s="27">
        <v>8</v>
      </c>
      <c r="I108" s="30" t="s">
        <v>242</v>
      </c>
      <c r="J108" s="27" t="s">
        <v>146</v>
      </c>
      <c r="K108" s="27"/>
      <c r="L108" s="27" t="s">
        <v>122</v>
      </c>
      <c r="M108" s="31" t="s">
        <v>276</v>
      </c>
      <c r="N108" s="27">
        <v>5</v>
      </c>
      <c r="O108" s="32">
        <f>H108*N108</f>
        <v>40</v>
      </c>
      <c r="P108" s="30" t="s">
        <v>242</v>
      </c>
      <c r="Q108" s="30"/>
    </row>
    <row r="109" spans="1:18" s="33" customFormat="1" ht="12.75" x14ac:dyDescent="0.2">
      <c r="A109" s="27"/>
      <c r="B109" s="27"/>
      <c r="C109" s="27"/>
      <c r="D109" s="27"/>
      <c r="E109" s="28" t="s">
        <v>141</v>
      </c>
      <c r="F109" s="27"/>
      <c r="G109" s="28"/>
      <c r="H109" s="27"/>
      <c r="I109" s="30" t="s">
        <v>242</v>
      </c>
      <c r="J109" s="27" t="s">
        <v>146</v>
      </c>
      <c r="K109" s="27"/>
      <c r="L109" s="27" t="s">
        <v>122</v>
      </c>
      <c r="M109" s="31" t="s">
        <v>276</v>
      </c>
      <c r="N109" s="27">
        <v>5</v>
      </c>
      <c r="O109" s="27">
        <f>H109*N109</f>
        <v>0</v>
      </c>
      <c r="P109" s="30" t="s">
        <v>242</v>
      </c>
      <c r="Q109" s="30"/>
    </row>
    <row r="110" spans="1:18" s="33" customFormat="1" ht="12.75" x14ac:dyDescent="0.2">
      <c r="A110" s="27"/>
      <c r="B110" s="27"/>
      <c r="C110" s="27"/>
      <c r="D110" s="29" t="s">
        <v>265</v>
      </c>
      <c r="E110" s="28" t="s">
        <v>182</v>
      </c>
      <c r="F110" s="27"/>
      <c r="G110" s="28" t="s">
        <v>35</v>
      </c>
      <c r="H110" s="27">
        <v>80</v>
      </c>
      <c r="I110" s="30" t="s">
        <v>242</v>
      </c>
      <c r="J110" s="27" t="s">
        <v>146</v>
      </c>
      <c r="K110" s="27"/>
      <c r="L110" s="27" t="s">
        <v>183</v>
      </c>
      <c r="M110" s="31" t="s">
        <v>276</v>
      </c>
      <c r="N110" s="27">
        <v>5</v>
      </c>
      <c r="O110" s="32">
        <v>80</v>
      </c>
      <c r="P110" s="30" t="s">
        <v>242</v>
      </c>
      <c r="Q110" s="30"/>
      <c r="R110" s="27"/>
    </row>
    <row r="111" spans="1:18" s="33" customFormat="1" ht="12.75" x14ac:dyDescent="0.2">
      <c r="A111" s="27"/>
      <c r="B111" s="27"/>
      <c r="C111" s="27"/>
      <c r="D111" s="29" t="s">
        <v>265</v>
      </c>
      <c r="E111" s="28" t="s">
        <v>185</v>
      </c>
      <c r="F111" s="27" t="s">
        <v>186</v>
      </c>
      <c r="G111" s="28" t="s">
        <v>35</v>
      </c>
      <c r="H111" s="27">
        <v>80</v>
      </c>
      <c r="I111" s="30" t="s">
        <v>242</v>
      </c>
      <c r="J111" s="27" t="s">
        <v>146</v>
      </c>
      <c r="K111" s="27"/>
      <c r="L111" s="27" t="s">
        <v>183</v>
      </c>
      <c r="M111" s="31" t="s">
        <v>276</v>
      </c>
      <c r="N111" s="27">
        <v>5</v>
      </c>
      <c r="O111" s="27">
        <v>80</v>
      </c>
      <c r="P111" s="30" t="s">
        <v>242</v>
      </c>
      <c r="Q111" s="30"/>
      <c r="R111" s="27" t="s">
        <v>187</v>
      </c>
    </row>
    <row r="112" spans="1:18" s="33" customFormat="1" ht="12.75" x14ac:dyDescent="0.2">
      <c r="A112" s="27"/>
      <c r="B112" s="27"/>
      <c r="C112" s="27"/>
      <c r="D112" s="27"/>
      <c r="E112" s="28" t="s">
        <v>112</v>
      </c>
      <c r="F112" s="27" t="s">
        <v>148</v>
      </c>
      <c r="G112" s="28" t="s">
        <v>149</v>
      </c>
      <c r="H112" s="27">
        <v>0.25</v>
      </c>
      <c r="I112" s="30" t="s">
        <v>234</v>
      </c>
      <c r="J112" s="27" t="s">
        <v>146</v>
      </c>
      <c r="K112" s="27"/>
      <c r="L112" s="27" t="s">
        <v>113</v>
      </c>
      <c r="M112" s="31" t="s">
        <v>276</v>
      </c>
      <c r="N112" s="27">
        <v>5</v>
      </c>
      <c r="O112" s="32">
        <f>H112*N112</f>
        <v>1.25</v>
      </c>
      <c r="P112" s="30" t="s">
        <v>234</v>
      </c>
      <c r="Q112" s="30"/>
      <c r="R112" s="27"/>
    </row>
    <row r="113" spans="1:18" s="33" customFormat="1" ht="12.75" x14ac:dyDescent="0.2">
      <c r="A113" s="27"/>
      <c r="B113" s="27"/>
      <c r="C113" s="27"/>
      <c r="D113" s="27"/>
      <c r="E113" s="28" t="s">
        <v>118</v>
      </c>
      <c r="F113" s="27" t="s">
        <v>245</v>
      </c>
      <c r="G113" s="28" t="s">
        <v>149</v>
      </c>
      <c r="H113" s="27">
        <v>0.25</v>
      </c>
      <c r="I113" s="30" t="s">
        <v>234</v>
      </c>
      <c r="J113" s="27" t="s">
        <v>146</v>
      </c>
      <c r="K113" s="27"/>
      <c r="L113" s="27" t="s">
        <v>113</v>
      </c>
      <c r="M113" s="31" t="s">
        <v>276</v>
      </c>
      <c r="N113" s="27">
        <v>5</v>
      </c>
      <c r="O113" s="27">
        <f>H113*N113</f>
        <v>1.25</v>
      </c>
      <c r="P113" s="30" t="s">
        <v>234</v>
      </c>
      <c r="Q113" s="30"/>
    </row>
    <row r="114" spans="1:18" s="33" customFormat="1" ht="12.75" x14ac:dyDescent="0.2">
      <c r="A114" s="27"/>
      <c r="B114" s="27"/>
      <c r="C114" s="27"/>
      <c r="D114" s="27"/>
      <c r="E114" s="28" t="s">
        <v>119</v>
      </c>
      <c r="F114" s="27" t="s">
        <v>247</v>
      </c>
      <c r="G114" s="28" t="s">
        <v>149</v>
      </c>
      <c r="H114" s="27">
        <v>0.25</v>
      </c>
      <c r="I114" s="30" t="s">
        <v>234</v>
      </c>
      <c r="J114" s="27" t="s">
        <v>146</v>
      </c>
      <c r="K114" s="27"/>
      <c r="L114" s="27" t="s">
        <v>113</v>
      </c>
      <c r="M114" s="31" t="s">
        <v>276</v>
      </c>
      <c r="N114" s="27">
        <v>5</v>
      </c>
      <c r="O114" s="32">
        <f>H114*N114</f>
        <v>1.25</v>
      </c>
      <c r="P114" s="30" t="s">
        <v>234</v>
      </c>
      <c r="Q114" s="30"/>
      <c r="R114" s="27" t="s">
        <v>150</v>
      </c>
    </row>
    <row r="115" spans="1:18" s="33" customFormat="1" ht="12.75" x14ac:dyDescent="0.2">
      <c r="A115" s="27"/>
      <c r="B115" s="27"/>
      <c r="C115" s="27"/>
      <c r="D115" s="27"/>
      <c r="E115" s="28" t="s">
        <v>120</v>
      </c>
      <c r="F115" s="27" t="s">
        <v>49</v>
      </c>
      <c r="G115" s="28" t="s">
        <v>149</v>
      </c>
      <c r="H115" s="27">
        <v>0.25</v>
      </c>
      <c r="I115" s="30" t="s">
        <v>234</v>
      </c>
      <c r="J115" s="27" t="s">
        <v>146</v>
      </c>
      <c r="K115" s="27"/>
      <c r="L115" s="27" t="s">
        <v>113</v>
      </c>
      <c r="M115" s="31" t="s">
        <v>276</v>
      </c>
      <c r="N115" s="27">
        <v>5</v>
      </c>
      <c r="O115" s="27">
        <f>H115*N115</f>
        <v>1.25</v>
      </c>
      <c r="P115" s="30" t="s">
        <v>234</v>
      </c>
      <c r="Q115" s="30"/>
    </row>
    <row r="116" spans="1:18" s="33" customFormat="1" ht="12.75" x14ac:dyDescent="0.2">
      <c r="A116" s="27"/>
      <c r="B116" s="27"/>
      <c r="C116" s="27"/>
      <c r="D116" s="27"/>
      <c r="E116" s="30" t="s">
        <v>253</v>
      </c>
      <c r="F116" s="29" t="s">
        <v>254</v>
      </c>
      <c r="G116" s="28" t="s">
        <v>149</v>
      </c>
      <c r="H116" s="27">
        <v>0.25</v>
      </c>
      <c r="I116" s="30" t="s">
        <v>234</v>
      </c>
      <c r="J116" s="27" t="s">
        <v>146</v>
      </c>
      <c r="K116" s="27"/>
      <c r="L116" s="27" t="s">
        <v>113</v>
      </c>
      <c r="M116" s="31" t="s">
        <v>276</v>
      </c>
      <c r="N116" s="27">
        <v>5</v>
      </c>
      <c r="O116" s="32">
        <f>H116*N116</f>
        <v>1.25</v>
      </c>
      <c r="P116" s="30" t="s">
        <v>234</v>
      </c>
      <c r="Q116" s="30"/>
      <c r="R116" s="27"/>
    </row>
    <row r="117" spans="1:18" s="33" customFormat="1" ht="12.75" x14ac:dyDescent="0.2">
      <c r="A117" s="27"/>
      <c r="B117" s="27"/>
      <c r="C117" s="27"/>
      <c r="D117" s="27"/>
      <c r="E117" s="30" t="s">
        <v>253</v>
      </c>
      <c r="F117" s="29" t="s">
        <v>254</v>
      </c>
      <c r="G117" s="28" t="s">
        <v>149</v>
      </c>
      <c r="H117" s="27">
        <v>0.25</v>
      </c>
      <c r="I117" s="30" t="s">
        <v>234</v>
      </c>
      <c r="J117" s="27" t="s">
        <v>146</v>
      </c>
      <c r="K117" s="27"/>
      <c r="L117" s="27" t="s">
        <v>113</v>
      </c>
      <c r="M117" s="31" t="s">
        <v>276</v>
      </c>
      <c r="N117" s="27">
        <v>5</v>
      </c>
      <c r="O117" s="27">
        <f>H117*N117</f>
        <v>1.25</v>
      </c>
      <c r="P117" s="30" t="s">
        <v>234</v>
      </c>
      <c r="Q117" s="30"/>
      <c r="R117" s="27"/>
    </row>
    <row r="118" spans="1:18" s="33" customFormat="1" ht="12.75" x14ac:dyDescent="0.2">
      <c r="A118" s="27"/>
      <c r="B118" s="27"/>
      <c r="C118" s="27"/>
      <c r="D118" s="29"/>
      <c r="E118" s="28" t="s">
        <v>131</v>
      </c>
      <c r="F118" s="35" t="s">
        <v>184</v>
      </c>
      <c r="G118" s="30" t="s">
        <v>149</v>
      </c>
      <c r="H118" s="27">
        <v>0.25</v>
      </c>
      <c r="I118" s="30" t="s">
        <v>234</v>
      </c>
      <c r="J118" s="29" t="s">
        <v>146</v>
      </c>
      <c r="K118" s="29"/>
      <c r="L118" s="27" t="s">
        <v>113</v>
      </c>
      <c r="M118" s="31" t="s">
        <v>276</v>
      </c>
      <c r="N118" s="27">
        <v>5</v>
      </c>
      <c r="O118" s="32">
        <f>H118*N118</f>
        <v>1.25</v>
      </c>
      <c r="P118" s="30" t="s">
        <v>234</v>
      </c>
      <c r="Q118" s="30"/>
    </row>
    <row r="119" spans="1:18" s="33" customFormat="1" ht="12.75" x14ac:dyDescent="0.2">
      <c r="A119" s="27"/>
      <c r="B119" s="27"/>
      <c r="C119" s="27"/>
      <c r="D119" s="27"/>
      <c r="E119" s="30" t="s">
        <v>132</v>
      </c>
      <c r="F119" s="29" t="s">
        <v>257</v>
      </c>
      <c r="G119" s="28" t="s">
        <v>149</v>
      </c>
      <c r="H119" s="27">
        <v>0.25</v>
      </c>
      <c r="I119" s="30" t="s">
        <v>234</v>
      </c>
      <c r="J119" s="27" t="s">
        <v>146</v>
      </c>
      <c r="K119" s="27"/>
      <c r="L119" s="27" t="s">
        <v>113</v>
      </c>
      <c r="M119" s="31" t="s">
        <v>276</v>
      </c>
      <c r="N119" s="27">
        <v>5</v>
      </c>
      <c r="O119" s="27">
        <f>H119*N119</f>
        <v>1.25</v>
      </c>
      <c r="P119" s="30" t="s">
        <v>234</v>
      </c>
      <c r="Q119" s="30"/>
      <c r="R119" s="27"/>
    </row>
    <row r="120" spans="1:18" s="33" customFormat="1" ht="12.75" x14ac:dyDescent="0.2">
      <c r="A120" s="27"/>
      <c r="B120" s="27"/>
      <c r="C120" s="27"/>
      <c r="D120" s="27"/>
      <c r="E120" s="30" t="s">
        <v>92</v>
      </c>
      <c r="F120" s="27" t="s">
        <v>93</v>
      </c>
      <c r="G120" s="28" t="s">
        <v>149</v>
      </c>
      <c r="H120" s="27">
        <v>0.25</v>
      </c>
      <c r="I120" s="30" t="s">
        <v>234</v>
      </c>
      <c r="J120" s="27" t="s">
        <v>146</v>
      </c>
      <c r="K120" s="27"/>
      <c r="L120" s="27" t="s">
        <v>113</v>
      </c>
      <c r="M120" s="31" t="s">
        <v>276</v>
      </c>
      <c r="N120" s="27">
        <v>5</v>
      </c>
      <c r="O120" s="32">
        <f>H120*N120</f>
        <v>1.25</v>
      </c>
      <c r="P120" s="30" t="s">
        <v>234</v>
      </c>
      <c r="Q120" s="30"/>
      <c r="R120" s="27" t="s">
        <v>150</v>
      </c>
    </row>
    <row r="121" spans="1:18" s="33" customFormat="1" ht="12.75" x14ac:dyDescent="0.2">
      <c r="A121" s="27"/>
      <c r="B121" s="27"/>
      <c r="C121" s="27"/>
      <c r="D121" s="29"/>
      <c r="E121" s="28" t="s">
        <v>140</v>
      </c>
      <c r="F121" s="29" t="s">
        <v>263</v>
      </c>
      <c r="G121" s="30" t="s">
        <v>149</v>
      </c>
      <c r="H121" s="27">
        <v>0.25</v>
      </c>
      <c r="I121" s="30" t="s">
        <v>234</v>
      </c>
      <c r="J121" s="29" t="s">
        <v>146</v>
      </c>
      <c r="K121" s="29"/>
      <c r="L121" s="27" t="s">
        <v>113</v>
      </c>
      <c r="M121" s="31" t="s">
        <v>276</v>
      </c>
      <c r="N121" s="27">
        <v>5</v>
      </c>
      <c r="O121" s="27">
        <f>H121*N121</f>
        <v>1.25</v>
      </c>
      <c r="P121" s="30" t="s">
        <v>234</v>
      </c>
      <c r="Q121" s="30"/>
    </row>
    <row r="122" spans="1:18" s="33" customFormat="1" ht="25.5" x14ac:dyDescent="0.2">
      <c r="A122" s="27"/>
      <c r="B122" s="27"/>
      <c r="C122" s="27"/>
      <c r="D122" s="29" t="s">
        <v>265</v>
      </c>
      <c r="E122" s="28" t="s">
        <v>196</v>
      </c>
      <c r="F122" s="27"/>
      <c r="G122" s="28"/>
      <c r="H122" s="27">
        <v>1</v>
      </c>
      <c r="I122" s="30" t="s">
        <v>260</v>
      </c>
      <c r="J122" s="27" t="s">
        <v>146</v>
      </c>
      <c r="K122" s="27"/>
      <c r="L122" s="27" t="s">
        <v>197</v>
      </c>
      <c r="M122" s="31" t="s">
        <v>276</v>
      </c>
      <c r="N122" s="27">
        <v>5</v>
      </c>
      <c r="O122" s="32">
        <f>H122*N122</f>
        <v>5</v>
      </c>
      <c r="P122" s="30" t="s">
        <v>260</v>
      </c>
      <c r="Q122" s="30"/>
    </row>
    <row r="123" spans="1:18" s="33" customFormat="1" ht="25.5" x14ac:dyDescent="0.2">
      <c r="A123" s="27"/>
      <c r="B123" s="27"/>
      <c r="C123" s="27"/>
      <c r="D123" s="27"/>
      <c r="E123" s="28" t="s">
        <v>158</v>
      </c>
      <c r="F123" s="27"/>
      <c r="G123" s="28"/>
      <c r="H123" s="27">
        <v>8</v>
      </c>
      <c r="I123" s="28" t="s">
        <v>246</v>
      </c>
      <c r="J123" s="27" t="s">
        <v>146</v>
      </c>
      <c r="K123" s="27"/>
      <c r="L123" s="27" t="s">
        <v>160</v>
      </c>
      <c r="M123" s="31" t="s">
        <v>276</v>
      </c>
      <c r="N123" s="27">
        <v>5</v>
      </c>
      <c r="O123" s="27">
        <f>H123*N123</f>
        <v>40</v>
      </c>
      <c r="P123" s="30" t="s">
        <v>279</v>
      </c>
      <c r="Q123" s="30"/>
    </row>
    <row r="124" spans="1:18" s="33" customFormat="1" ht="12.75" x14ac:dyDescent="0.2">
      <c r="A124" s="27"/>
      <c r="B124" s="27"/>
      <c r="C124" s="27"/>
      <c r="D124" s="27"/>
      <c r="E124" s="28" t="s">
        <v>168</v>
      </c>
      <c r="F124" s="27"/>
      <c r="G124" s="28"/>
      <c r="H124" s="27">
        <v>0.25</v>
      </c>
      <c r="I124" s="30" t="s">
        <v>234</v>
      </c>
      <c r="J124" s="27" t="s">
        <v>146</v>
      </c>
      <c r="K124" s="27"/>
      <c r="L124" s="27" t="s">
        <v>160</v>
      </c>
      <c r="M124" s="31" t="s">
        <v>276</v>
      </c>
      <c r="N124" s="27">
        <v>5</v>
      </c>
      <c r="O124" s="32">
        <f>H124*N124</f>
        <v>1.25</v>
      </c>
      <c r="P124" s="30" t="s">
        <v>234</v>
      </c>
      <c r="Q124" s="30"/>
    </row>
    <row r="125" spans="1:18" s="33" customFormat="1" ht="12.75" x14ac:dyDescent="0.2">
      <c r="A125" s="27"/>
      <c r="B125" s="27"/>
      <c r="C125" s="27"/>
      <c r="D125" s="36"/>
      <c r="E125" s="28" t="s">
        <v>188</v>
      </c>
      <c r="F125" s="27" t="s">
        <v>189</v>
      </c>
      <c r="G125" s="37">
        <v>0.7</v>
      </c>
      <c r="H125" s="27">
        <v>0.25</v>
      </c>
      <c r="I125" s="30" t="s">
        <v>234</v>
      </c>
      <c r="J125" s="27" t="s">
        <v>146</v>
      </c>
      <c r="K125" s="27"/>
      <c r="L125" s="27" t="s">
        <v>160</v>
      </c>
      <c r="M125" s="31" t="s">
        <v>276</v>
      </c>
      <c r="N125" s="27">
        <v>5</v>
      </c>
      <c r="O125" s="27">
        <f>H125*N125</f>
        <v>1.25</v>
      </c>
      <c r="P125" s="30" t="s">
        <v>234</v>
      </c>
      <c r="Q125" s="30"/>
    </row>
    <row r="126" spans="1:18" s="33" customFormat="1" ht="12.75" x14ac:dyDescent="0.2">
      <c r="A126" s="27"/>
      <c r="B126" s="27"/>
      <c r="C126" s="27"/>
      <c r="D126" s="29"/>
      <c r="E126" s="30" t="s">
        <v>92</v>
      </c>
      <c r="F126" s="27" t="s">
        <v>93</v>
      </c>
      <c r="G126" s="30" t="s">
        <v>35</v>
      </c>
      <c r="H126" s="27">
        <v>40</v>
      </c>
      <c r="I126" s="30" t="s">
        <v>235</v>
      </c>
      <c r="J126" s="27" t="s">
        <v>146</v>
      </c>
      <c r="K126" s="27"/>
      <c r="L126" s="27" t="s">
        <v>160</v>
      </c>
      <c r="M126" s="31" t="s">
        <v>276</v>
      </c>
      <c r="N126" s="27">
        <v>5</v>
      </c>
      <c r="O126" s="32">
        <f>H126*N126</f>
        <v>200</v>
      </c>
      <c r="P126" s="30" t="s">
        <v>235</v>
      </c>
      <c r="Q126" s="30"/>
    </row>
    <row r="127" spans="1:18" s="33" customFormat="1" ht="12.75" x14ac:dyDescent="0.2">
      <c r="A127" s="27"/>
      <c r="B127" s="27"/>
      <c r="C127" s="27"/>
      <c r="D127" s="27"/>
      <c r="E127" s="28" t="s">
        <v>201</v>
      </c>
      <c r="F127" s="27"/>
      <c r="G127" s="28"/>
      <c r="H127" s="27">
        <v>0.25</v>
      </c>
      <c r="I127" s="30" t="s">
        <v>234</v>
      </c>
      <c r="J127" s="27" t="s">
        <v>146</v>
      </c>
      <c r="K127" s="27"/>
      <c r="L127" s="27" t="s">
        <v>160</v>
      </c>
      <c r="M127" s="31" t="s">
        <v>276</v>
      </c>
      <c r="N127" s="27">
        <v>5</v>
      </c>
      <c r="O127" s="27">
        <f>H127*N127</f>
        <v>1.25</v>
      </c>
      <c r="P127" s="30" t="s">
        <v>234</v>
      </c>
      <c r="Q127" s="30"/>
    </row>
    <row r="128" spans="1:18" s="33" customFormat="1" ht="12.75" x14ac:dyDescent="0.2">
      <c r="A128" s="27"/>
      <c r="B128" s="27"/>
      <c r="C128" s="27"/>
      <c r="D128" s="29" t="s">
        <v>265</v>
      </c>
      <c r="E128" s="28" t="s">
        <v>171</v>
      </c>
      <c r="F128" s="27" t="s">
        <v>172</v>
      </c>
      <c r="G128" s="28"/>
      <c r="H128" s="27">
        <v>8</v>
      </c>
      <c r="I128" s="30" t="s">
        <v>242</v>
      </c>
      <c r="J128" s="27" t="s">
        <v>146</v>
      </c>
      <c r="K128" s="27"/>
      <c r="L128" s="27" t="s">
        <v>173</v>
      </c>
      <c r="M128" s="31" t="s">
        <v>276</v>
      </c>
      <c r="N128" s="27">
        <v>5</v>
      </c>
      <c r="O128" s="32">
        <f>H128*N128</f>
        <v>40</v>
      </c>
      <c r="P128" s="30" t="s">
        <v>242</v>
      </c>
      <c r="Q128" s="30"/>
      <c r="R128" s="27"/>
    </row>
    <row r="129" spans="1:18" s="33" customFormat="1" ht="12.75" x14ac:dyDescent="0.2">
      <c r="A129" s="27"/>
      <c r="B129" s="27"/>
      <c r="C129" s="27"/>
      <c r="D129" s="29" t="s">
        <v>265</v>
      </c>
      <c r="E129" s="28" t="s">
        <v>175</v>
      </c>
      <c r="F129" s="27" t="s">
        <v>176</v>
      </c>
      <c r="G129" s="28"/>
      <c r="H129" s="27">
        <v>8</v>
      </c>
      <c r="I129" s="30" t="s">
        <v>242</v>
      </c>
      <c r="J129" s="27" t="s">
        <v>146</v>
      </c>
      <c r="K129" s="27"/>
      <c r="L129" s="27" t="s">
        <v>173</v>
      </c>
      <c r="M129" s="31" t="s">
        <v>276</v>
      </c>
      <c r="N129" s="27">
        <v>5</v>
      </c>
      <c r="O129" s="27">
        <f>H129*N129</f>
        <v>40</v>
      </c>
      <c r="P129" s="30" t="s">
        <v>242</v>
      </c>
      <c r="Q129" s="30"/>
      <c r="R129" s="27"/>
    </row>
    <row r="130" spans="1:18" s="33" customFormat="1" ht="12.75" x14ac:dyDescent="0.2">
      <c r="A130" s="27"/>
      <c r="B130" s="27"/>
      <c r="C130" s="27"/>
      <c r="D130" s="29" t="s">
        <v>265</v>
      </c>
      <c r="E130" s="28" t="s">
        <v>190</v>
      </c>
      <c r="F130" s="27" t="s">
        <v>191</v>
      </c>
      <c r="G130" s="28"/>
      <c r="H130" s="27">
        <v>0.5</v>
      </c>
      <c r="I130" s="30" t="s">
        <v>258</v>
      </c>
      <c r="J130" s="27" t="s">
        <v>146</v>
      </c>
      <c r="K130" s="27"/>
      <c r="L130" s="27" t="s">
        <v>173</v>
      </c>
      <c r="M130" s="31" t="s">
        <v>276</v>
      </c>
      <c r="N130" s="27">
        <v>5</v>
      </c>
      <c r="O130" s="32">
        <f>H130*N130</f>
        <v>2.5</v>
      </c>
      <c r="P130" s="30" t="s">
        <v>258</v>
      </c>
      <c r="Q130" s="30"/>
      <c r="R130" s="27"/>
    </row>
    <row r="131" spans="1:18" s="33" customFormat="1" ht="12.75" x14ac:dyDescent="0.2">
      <c r="A131" s="27"/>
      <c r="B131" s="27"/>
      <c r="C131" s="27"/>
      <c r="D131" s="27"/>
      <c r="E131" s="28" t="s">
        <v>192</v>
      </c>
      <c r="F131" s="27" t="s">
        <v>154</v>
      </c>
      <c r="G131" s="28"/>
      <c r="H131" s="27">
        <v>35</v>
      </c>
      <c r="I131" s="30" t="s">
        <v>242</v>
      </c>
      <c r="J131" s="27" t="s">
        <v>146</v>
      </c>
      <c r="K131" s="27"/>
      <c r="L131" s="27" t="s">
        <v>193</v>
      </c>
      <c r="M131" s="31" t="s">
        <v>276</v>
      </c>
      <c r="N131" s="27">
        <v>5</v>
      </c>
      <c r="O131" s="27">
        <f>H131*N131</f>
        <v>175</v>
      </c>
      <c r="P131" s="30" t="s">
        <v>242</v>
      </c>
      <c r="Q131" s="30"/>
      <c r="R131" s="27"/>
    </row>
    <row r="132" spans="1:18" s="33" customFormat="1" ht="12.75" x14ac:dyDescent="0.2">
      <c r="A132" s="27"/>
      <c r="B132" s="27"/>
      <c r="C132" s="27"/>
      <c r="D132" s="27"/>
      <c r="E132" s="28" t="s">
        <v>151</v>
      </c>
      <c r="F132" s="27" t="s">
        <v>152</v>
      </c>
      <c r="G132" s="28" t="s">
        <v>35</v>
      </c>
      <c r="H132" s="27">
        <v>16</v>
      </c>
      <c r="I132" s="28" t="s">
        <v>242</v>
      </c>
      <c r="J132" s="27" t="s">
        <v>146</v>
      </c>
      <c r="K132" s="27"/>
      <c r="L132" s="27" t="s">
        <v>153</v>
      </c>
      <c r="M132" s="31" t="s">
        <v>276</v>
      </c>
      <c r="N132" s="27">
        <v>5</v>
      </c>
      <c r="O132" s="32">
        <f>H132*N132</f>
        <v>80</v>
      </c>
      <c r="P132" s="28" t="s">
        <v>242</v>
      </c>
      <c r="Q132" s="28"/>
    </row>
    <row r="133" spans="1:18" s="33" customFormat="1" ht="25.5" x14ac:dyDescent="0.2">
      <c r="A133" s="27"/>
      <c r="B133" s="27"/>
      <c r="C133" s="27"/>
      <c r="D133" s="27"/>
      <c r="E133" s="28" t="s">
        <v>130</v>
      </c>
      <c r="F133" s="38" t="s">
        <v>180</v>
      </c>
      <c r="G133" s="28" t="s">
        <v>181</v>
      </c>
      <c r="H133" s="27">
        <v>8</v>
      </c>
      <c r="I133" s="30" t="s">
        <v>256</v>
      </c>
      <c r="J133" s="27" t="s">
        <v>146</v>
      </c>
      <c r="K133" s="27"/>
      <c r="L133" s="27" t="s">
        <v>153</v>
      </c>
      <c r="M133" s="31" t="s">
        <v>276</v>
      </c>
      <c r="N133" s="27">
        <v>5</v>
      </c>
      <c r="O133" s="27">
        <v>8</v>
      </c>
      <c r="P133" s="30" t="s">
        <v>256</v>
      </c>
      <c r="Q133" s="30"/>
    </row>
    <row r="134" spans="1:18" s="33" customFormat="1" ht="12.75" x14ac:dyDescent="0.2">
      <c r="A134" s="27"/>
      <c r="B134" s="27"/>
      <c r="C134" s="27"/>
      <c r="D134" s="27"/>
      <c r="E134" s="28" t="s">
        <v>63</v>
      </c>
      <c r="F134" s="27" t="s">
        <v>60</v>
      </c>
      <c r="G134" s="28" t="s">
        <v>28</v>
      </c>
      <c r="H134" s="27">
        <v>0.5</v>
      </c>
      <c r="I134" s="30" t="s">
        <v>234</v>
      </c>
      <c r="J134" s="27" t="s">
        <v>146</v>
      </c>
      <c r="K134" s="27"/>
      <c r="L134" s="29" t="s">
        <v>243</v>
      </c>
      <c r="M134" s="31" t="s">
        <v>276</v>
      </c>
      <c r="N134" s="27">
        <v>5</v>
      </c>
      <c r="O134" s="32">
        <f>H134*N134</f>
        <v>2.5</v>
      </c>
      <c r="P134" s="30" t="s">
        <v>234</v>
      </c>
      <c r="Q134" s="30"/>
    </row>
    <row r="135" spans="1:18" s="33" customFormat="1" ht="12.75" x14ac:dyDescent="0.2">
      <c r="A135" s="27"/>
      <c r="B135" s="27"/>
      <c r="C135" s="27"/>
      <c r="D135" s="27"/>
      <c r="E135" s="28" t="s">
        <v>128</v>
      </c>
      <c r="F135" s="27" t="s">
        <v>73</v>
      </c>
      <c r="G135" s="28" t="s">
        <v>35</v>
      </c>
      <c r="H135" s="27">
        <v>16</v>
      </c>
      <c r="I135" s="30" t="s">
        <v>236</v>
      </c>
      <c r="J135" s="27" t="s">
        <v>146</v>
      </c>
      <c r="K135" s="27"/>
      <c r="L135" s="29" t="s">
        <v>243</v>
      </c>
      <c r="M135" s="31" t="s">
        <v>276</v>
      </c>
      <c r="N135" s="27">
        <v>5</v>
      </c>
      <c r="O135" s="27">
        <f>H135*N135</f>
        <v>80</v>
      </c>
      <c r="P135" s="30" t="s">
        <v>236</v>
      </c>
      <c r="Q135" s="30"/>
    </row>
    <row r="136" spans="1:18" s="33" customFormat="1" ht="15" x14ac:dyDescent="0.25">
      <c r="A136" s="27"/>
      <c r="B136" s="27"/>
      <c r="C136" s="27"/>
      <c r="D136" s="27"/>
      <c r="E136" s="28" t="s">
        <v>107</v>
      </c>
      <c r="F136" s="39"/>
      <c r="G136" s="28"/>
      <c r="H136" s="27">
        <v>32</v>
      </c>
      <c r="I136" s="28" t="s">
        <v>237</v>
      </c>
      <c r="J136" s="27" t="s">
        <v>146</v>
      </c>
      <c r="K136" s="27"/>
      <c r="L136" s="27" t="s">
        <v>147</v>
      </c>
      <c r="M136" s="31" t="s">
        <v>276</v>
      </c>
      <c r="N136" s="27">
        <v>5</v>
      </c>
      <c r="O136" s="32">
        <f>H136*N136</f>
        <v>160</v>
      </c>
      <c r="P136" s="28" t="s">
        <v>237</v>
      </c>
      <c r="Q136" s="28"/>
    </row>
    <row r="137" spans="1:18" s="33" customFormat="1" ht="12.75" x14ac:dyDescent="0.2">
      <c r="A137" s="27"/>
      <c r="B137" s="27"/>
      <c r="C137" s="27"/>
      <c r="D137" s="27"/>
      <c r="E137" s="28" t="s">
        <v>120</v>
      </c>
      <c r="F137" s="27" t="s">
        <v>49</v>
      </c>
      <c r="G137" s="28" t="s">
        <v>161</v>
      </c>
      <c r="H137" s="27">
        <v>8</v>
      </c>
      <c r="I137" s="30" t="s">
        <v>233</v>
      </c>
      <c r="J137" s="27" t="s">
        <v>146</v>
      </c>
      <c r="K137" s="27"/>
      <c r="L137" s="27" t="s">
        <v>147</v>
      </c>
      <c r="M137" s="31" t="s">
        <v>276</v>
      </c>
      <c r="N137" s="27">
        <v>5</v>
      </c>
      <c r="O137" s="27">
        <f>H137*N137</f>
        <v>40</v>
      </c>
      <c r="P137" s="30" t="s">
        <v>233</v>
      </c>
      <c r="Q137" s="30"/>
    </row>
    <row r="138" spans="1:18" s="33" customFormat="1" ht="12.75" x14ac:dyDescent="0.2">
      <c r="A138" s="27"/>
      <c r="B138" s="27"/>
      <c r="C138" s="27"/>
      <c r="D138" s="27"/>
      <c r="E138" s="28" t="s">
        <v>162</v>
      </c>
      <c r="F138" s="27" t="s">
        <v>54</v>
      </c>
      <c r="G138" s="28" t="s">
        <v>35</v>
      </c>
      <c r="I138" s="34"/>
      <c r="J138" s="27" t="s">
        <v>146</v>
      </c>
      <c r="K138" s="27"/>
      <c r="L138" s="27" t="s">
        <v>147</v>
      </c>
      <c r="M138" s="31" t="s">
        <v>276</v>
      </c>
      <c r="N138" s="27">
        <v>5</v>
      </c>
      <c r="O138" s="32">
        <f>H138*N138</f>
        <v>0</v>
      </c>
      <c r="P138" s="34"/>
      <c r="Q138" s="34"/>
    </row>
    <row r="139" spans="1:18" s="33" customFormat="1" ht="12.75" x14ac:dyDescent="0.2">
      <c r="A139" s="27"/>
      <c r="B139" s="27"/>
      <c r="C139" s="27"/>
      <c r="D139" s="27"/>
      <c r="E139" s="28" t="s">
        <v>163</v>
      </c>
      <c r="F139" s="40" t="s">
        <v>164</v>
      </c>
      <c r="G139" s="28" t="s">
        <v>165</v>
      </c>
      <c r="H139" s="27">
        <v>0.08</v>
      </c>
      <c r="I139" s="30" t="s">
        <v>234</v>
      </c>
      <c r="J139" s="27" t="s">
        <v>146</v>
      </c>
      <c r="K139" s="27"/>
      <c r="L139" s="27" t="s">
        <v>147</v>
      </c>
      <c r="M139" s="31" t="s">
        <v>276</v>
      </c>
      <c r="N139" s="27">
        <v>5</v>
      </c>
      <c r="O139" s="27">
        <f>H139*N139</f>
        <v>0.4</v>
      </c>
      <c r="P139" s="30" t="s">
        <v>234</v>
      </c>
      <c r="Q139" s="30"/>
    </row>
    <row r="140" spans="1:18" s="33" customFormat="1" ht="12.75" x14ac:dyDescent="0.2">
      <c r="A140" s="27"/>
      <c r="B140" s="27"/>
      <c r="C140" s="27"/>
      <c r="D140" s="29"/>
      <c r="E140" s="28" t="s">
        <v>97</v>
      </c>
      <c r="F140" s="27" t="s">
        <v>95</v>
      </c>
      <c r="G140" s="30" t="s">
        <v>62</v>
      </c>
      <c r="H140" s="27">
        <v>0.08</v>
      </c>
      <c r="I140" s="30" t="s">
        <v>234</v>
      </c>
      <c r="J140" s="27" t="s">
        <v>146</v>
      </c>
      <c r="K140" s="27"/>
      <c r="L140" s="27" t="s">
        <v>147</v>
      </c>
      <c r="M140" s="31" t="s">
        <v>276</v>
      </c>
      <c r="N140" s="27">
        <v>5</v>
      </c>
      <c r="O140" s="32">
        <f>H140*N140</f>
        <v>0.4</v>
      </c>
      <c r="P140" s="30" t="s">
        <v>234</v>
      </c>
      <c r="Q140" s="30"/>
    </row>
    <row r="141" spans="1:18" s="33" customFormat="1" ht="12.75" x14ac:dyDescent="0.2">
      <c r="A141" s="27"/>
      <c r="B141" s="27"/>
      <c r="C141" s="27"/>
      <c r="D141" s="29"/>
      <c r="E141" s="28" t="s">
        <v>97</v>
      </c>
      <c r="F141" s="27" t="s">
        <v>95</v>
      </c>
      <c r="G141" s="30" t="s">
        <v>61</v>
      </c>
      <c r="H141" s="27">
        <v>0.08</v>
      </c>
      <c r="I141" s="30" t="s">
        <v>234</v>
      </c>
      <c r="J141" s="27" t="s">
        <v>146</v>
      </c>
      <c r="K141" s="27"/>
      <c r="L141" s="27" t="s">
        <v>147</v>
      </c>
      <c r="M141" s="31" t="s">
        <v>276</v>
      </c>
      <c r="N141" s="27">
        <v>5</v>
      </c>
      <c r="O141" s="27">
        <f>H141*N141</f>
        <v>0.4</v>
      </c>
      <c r="P141" s="30" t="s">
        <v>234</v>
      </c>
      <c r="Q141" s="30"/>
    </row>
    <row r="142" spans="1:18" s="33" customFormat="1" ht="12.75" x14ac:dyDescent="0.2">
      <c r="A142" s="27"/>
      <c r="B142" s="27"/>
      <c r="C142" s="27"/>
      <c r="D142" s="27"/>
      <c r="E142" s="28" t="s">
        <v>199</v>
      </c>
      <c r="F142" s="27" t="s">
        <v>200</v>
      </c>
      <c r="G142" s="28" t="s">
        <v>124</v>
      </c>
      <c r="H142" s="27">
        <v>0.12</v>
      </c>
      <c r="I142" s="30" t="s">
        <v>234</v>
      </c>
      <c r="J142" s="27" t="s">
        <v>146</v>
      </c>
      <c r="K142" s="27"/>
      <c r="L142" s="27" t="s">
        <v>147</v>
      </c>
      <c r="M142" s="31" t="s">
        <v>276</v>
      </c>
      <c r="N142" s="27">
        <v>5</v>
      </c>
      <c r="O142" s="32">
        <f>H142*N142</f>
        <v>0.6</v>
      </c>
      <c r="P142" s="30" t="s">
        <v>234</v>
      </c>
      <c r="Q142" s="30"/>
    </row>
    <row r="143" spans="1:18" s="33" customFormat="1" ht="12.75" x14ac:dyDescent="0.2">
      <c r="A143" s="27"/>
      <c r="B143" s="27"/>
      <c r="C143" s="27"/>
      <c r="D143" s="27"/>
      <c r="E143" s="28" t="s">
        <v>204</v>
      </c>
      <c r="F143" s="27" t="s">
        <v>203</v>
      </c>
      <c r="G143" s="28" t="s">
        <v>35</v>
      </c>
      <c r="I143" s="34"/>
      <c r="J143" s="27" t="s">
        <v>146</v>
      </c>
      <c r="K143" s="27"/>
      <c r="L143" s="27" t="s">
        <v>147</v>
      </c>
      <c r="M143" s="31" t="s">
        <v>276</v>
      </c>
      <c r="N143" s="27">
        <v>5</v>
      </c>
      <c r="O143" s="27">
        <f>H143*N143</f>
        <v>0</v>
      </c>
      <c r="P143" s="34"/>
      <c r="Q143" s="34"/>
    </row>
    <row r="144" spans="1:18" s="33" customFormat="1" ht="12.75" x14ac:dyDescent="0.2">
      <c r="A144" s="27"/>
      <c r="B144" s="27"/>
      <c r="C144" s="27"/>
      <c r="D144" s="27"/>
      <c r="E144" s="28" t="s">
        <v>117</v>
      </c>
      <c r="F144" s="27" t="s">
        <v>154</v>
      </c>
      <c r="G144" s="28" t="s">
        <v>149</v>
      </c>
      <c r="H144" s="27">
        <v>0.25</v>
      </c>
      <c r="I144" s="30" t="s">
        <v>234</v>
      </c>
      <c r="J144" s="27" t="s">
        <v>146</v>
      </c>
      <c r="K144" s="27"/>
      <c r="L144" s="27" t="s">
        <v>157</v>
      </c>
      <c r="M144" s="31" t="s">
        <v>276</v>
      </c>
      <c r="N144" s="27">
        <v>5</v>
      </c>
      <c r="O144" s="32">
        <f>H144*N144</f>
        <v>1.25</v>
      </c>
      <c r="P144" s="30" t="s">
        <v>234</v>
      </c>
      <c r="Q144" s="30"/>
    </row>
    <row r="145" spans="1:17" s="33" customFormat="1" ht="12.75" x14ac:dyDescent="0.2">
      <c r="A145" s="27"/>
      <c r="B145" s="27"/>
      <c r="C145" s="27"/>
      <c r="D145" s="27"/>
      <c r="E145" s="28" t="s">
        <v>120</v>
      </c>
      <c r="F145" s="27" t="s">
        <v>49</v>
      </c>
      <c r="G145" s="28" t="s">
        <v>149</v>
      </c>
      <c r="H145" s="27">
        <v>0.25</v>
      </c>
      <c r="I145" s="30" t="s">
        <v>234</v>
      </c>
      <c r="J145" s="27" t="s">
        <v>146</v>
      </c>
      <c r="K145" s="27"/>
      <c r="L145" s="27" t="s">
        <v>157</v>
      </c>
      <c r="M145" s="31" t="s">
        <v>276</v>
      </c>
      <c r="N145" s="27">
        <v>5</v>
      </c>
      <c r="O145" s="27">
        <f>H145*N145</f>
        <v>1.25</v>
      </c>
      <c r="P145" s="30" t="s">
        <v>234</v>
      </c>
      <c r="Q145" s="30"/>
    </row>
    <row r="146" spans="1:17" s="33" customFormat="1" ht="12.75" x14ac:dyDescent="0.2">
      <c r="A146" s="27"/>
      <c r="B146" s="27"/>
      <c r="C146" s="27"/>
      <c r="D146" s="27"/>
      <c r="E146" s="28" t="s">
        <v>167</v>
      </c>
      <c r="F146" s="27"/>
      <c r="G146" s="28"/>
      <c r="H146" s="27">
        <v>8</v>
      </c>
      <c r="I146" s="30" t="s">
        <v>250</v>
      </c>
      <c r="J146" s="27" t="s">
        <v>146</v>
      </c>
      <c r="K146" s="27"/>
      <c r="L146" s="27" t="s">
        <v>157</v>
      </c>
      <c r="M146" s="31" t="s">
        <v>276</v>
      </c>
      <c r="N146" s="27">
        <v>5</v>
      </c>
      <c r="O146" s="32">
        <f>H146*N146</f>
        <v>40</v>
      </c>
      <c r="P146" s="30" t="s">
        <v>250</v>
      </c>
      <c r="Q146" s="30"/>
    </row>
    <row r="147" spans="1:17" s="33" customFormat="1" ht="12.75" x14ac:dyDescent="0.2">
      <c r="A147" s="27"/>
      <c r="B147" s="27"/>
      <c r="C147" s="27"/>
      <c r="D147" s="27"/>
      <c r="E147" s="28" t="s">
        <v>63</v>
      </c>
      <c r="F147" s="27" t="s">
        <v>169</v>
      </c>
      <c r="G147" s="28" t="s">
        <v>149</v>
      </c>
      <c r="H147" s="27">
        <v>0.5</v>
      </c>
      <c r="I147" s="30" t="s">
        <v>234</v>
      </c>
      <c r="J147" s="27" t="s">
        <v>146</v>
      </c>
      <c r="K147" s="27"/>
      <c r="L147" s="27" t="s">
        <v>157</v>
      </c>
      <c r="M147" s="31" t="s">
        <v>276</v>
      </c>
      <c r="N147" s="27">
        <v>5</v>
      </c>
      <c r="O147" s="27">
        <f>H147*N147</f>
        <v>2.5</v>
      </c>
      <c r="P147" s="30" t="s">
        <v>234</v>
      </c>
      <c r="Q147" s="30"/>
    </row>
    <row r="148" spans="1:17" s="33" customFormat="1" ht="12.75" x14ac:dyDescent="0.2">
      <c r="A148" s="27"/>
      <c r="B148" s="27"/>
      <c r="C148" s="27"/>
      <c r="D148" s="27"/>
      <c r="E148" s="28" t="s">
        <v>174</v>
      </c>
      <c r="F148" s="27" t="s">
        <v>172</v>
      </c>
      <c r="G148" s="28" t="s">
        <v>35</v>
      </c>
      <c r="H148" s="27">
        <v>8</v>
      </c>
      <c r="I148" s="30" t="s">
        <v>242</v>
      </c>
      <c r="J148" s="27" t="s">
        <v>146</v>
      </c>
      <c r="K148" s="27"/>
      <c r="L148" s="27" t="s">
        <v>157</v>
      </c>
      <c r="M148" s="31" t="s">
        <v>276</v>
      </c>
      <c r="N148" s="27">
        <v>5</v>
      </c>
      <c r="O148" s="32">
        <f>H148*N148</f>
        <v>40</v>
      </c>
      <c r="P148" s="30" t="s">
        <v>242</v>
      </c>
      <c r="Q148" s="30"/>
    </row>
    <row r="149" spans="1:17" s="33" customFormat="1" ht="12.75" x14ac:dyDescent="0.2">
      <c r="A149" s="27"/>
      <c r="B149" s="27"/>
      <c r="C149" s="27"/>
      <c r="D149" s="27"/>
      <c r="E149" s="30" t="s">
        <v>132</v>
      </c>
      <c r="F149" s="29" t="s">
        <v>257</v>
      </c>
      <c r="G149" s="28" t="s">
        <v>149</v>
      </c>
      <c r="H149" s="27">
        <v>0.25</v>
      </c>
      <c r="I149" s="30" t="s">
        <v>234</v>
      </c>
      <c r="J149" s="27" t="s">
        <v>146</v>
      </c>
      <c r="K149" s="27"/>
      <c r="L149" s="27" t="s">
        <v>157</v>
      </c>
      <c r="M149" s="31" t="s">
        <v>276</v>
      </c>
      <c r="N149" s="27">
        <v>5</v>
      </c>
      <c r="O149" s="27">
        <f>H149*N149</f>
        <v>1.25</v>
      </c>
      <c r="P149" s="30" t="s">
        <v>234</v>
      </c>
      <c r="Q149" s="30"/>
    </row>
    <row r="150" spans="1:17" s="33" customFormat="1" ht="12.75" x14ac:dyDescent="0.2">
      <c r="A150" s="27"/>
      <c r="B150" s="27"/>
      <c r="C150" s="27"/>
      <c r="D150" s="27"/>
      <c r="E150" s="28" t="s">
        <v>135</v>
      </c>
      <c r="F150" s="27" t="s">
        <v>195</v>
      </c>
      <c r="G150" s="28" t="s">
        <v>149</v>
      </c>
      <c r="H150" s="27">
        <v>0.5</v>
      </c>
      <c r="I150" s="30" t="s">
        <v>234</v>
      </c>
      <c r="J150" s="27" t="s">
        <v>146</v>
      </c>
      <c r="K150" s="27"/>
      <c r="L150" s="27" t="s">
        <v>157</v>
      </c>
      <c r="M150" s="31" t="s">
        <v>276</v>
      </c>
      <c r="N150" s="27">
        <v>5</v>
      </c>
      <c r="O150" s="32">
        <f>H150*N150</f>
        <v>2.5</v>
      </c>
      <c r="P150" s="30" t="s">
        <v>234</v>
      </c>
      <c r="Q150" s="30"/>
    </row>
    <row r="151" spans="1:17" s="33" customFormat="1" ht="12.75" x14ac:dyDescent="0.2">
      <c r="A151" s="27"/>
      <c r="B151" s="27"/>
      <c r="C151" s="27"/>
      <c r="D151" s="27"/>
      <c r="E151" s="28" t="s">
        <v>202</v>
      </c>
      <c r="F151" s="27" t="s">
        <v>203</v>
      </c>
      <c r="G151" s="28" t="s">
        <v>35</v>
      </c>
      <c r="H151" s="27">
        <v>8</v>
      </c>
      <c r="I151" s="30" t="s">
        <v>242</v>
      </c>
      <c r="J151" s="27" t="s">
        <v>146</v>
      </c>
      <c r="K151" s="27"/>
      <c r="L151" s="27" t="s">
        <v>157</v>
      </c>
      <c r="M151" s="31" t="s">
        <v>276</v>
      </c>
      <c r="N151" s="27">
        <v>5</v>
      </c>
      <c r="O151" s="27">
        <f>H151*N151</f>
        <v>40</v>
      </c>
      <c r="P151" s="30" t="s">
        <v>242</v>
      </c>
      <c r="Q151" s="30"/>
    </row>
  </sheetData>
  <sortState xmlns:xlrd2="http://schemas.microsoft.com/office/spreadsheetml/2017/richdata2" ref="A57:AJ99">
    <sortCondition ref="J57:J99"/>
    <sortCondition ref="K57:K99"/>
    <sortCondition ref="E57:E99"/>
  </sortState>
  <customSheetViews>
    <customSheetView guid="{C68F36ED-A9E5-4BCC-8832-7392282C4EA9}" filter="1" showAutoFilter="1">
      <pageMargins left="0.7" right="0.7" top="0.75" bottom="0.75" header="0.3" footer="0.3"/>
      <autoFilter ref="A1:K162" xr:uid="{5BB0A859-F57B-499F-85C6-E5AAC47744F9}"/>
    </customSheetView>
  </customSheetViews>
  <hyperlinks>
    <hyperlink ref="L24" r:id="rId1" xr:uid="{3192F00A-25BD-4F8C-B5A9-77FE1CC95A88}"/>
  </hyperlinks>
  <printOptions horizontalCentered="1" gridLines="1"/>
  <pageMargins left="0.25" right="0.25" top="0.75" bottom="0.75" header="0" footer="0"/>
  <pageSetup scale="27" fitToHeight="0" pageOrder="overThenDown" orientation="landscape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863"/>
  <sheetViews>
    <sheetView workbookViewId="0">
      <selection activeCell="E21" sqref="E21"/>
    </sheetView>
  </sheetViews>
  <sheetFormatPr defaultColWidth="12.5703125" defaultRowHeight="15.75" customHeight="1" x14ac:dyDescent="0.2"/>
  <cols>
    <col min="1" max="1" width="27.42578125" style="2" customWidth="1"/>
    <col min="2" max="2" width="23.28515625" style="2" customWidth="1"/>
    <col min="3" max="3" width="26.5703125" style="2" bestFit="1" customWidth="1"/>
    <col min="4" max="16384" width="12.5703125" style="2"/>
  </cols>
  <sheetData>
    <row r="1" spans="1:26" ht="15.75" customHeight="1" x14ac:dyDescent="0.25">
      <c r="A1" s="1" t="s">
        <v>205</v>
      </c>
      <c r="B1" s="1" t="s">
        <v>0</v>
      </c>
      <c r="C1" s="1" t="s">
        <v>1</v>
      </c>
      <c r="D1" s="1" t="s">
        <v>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x14ac:dyDescent="0.2">
      <c r="A2" s="5" t="s">
        <v>166</v>
      </c>
      <c r="B2" s="6" t="s">
        <v>206</v>
      </c>
      <c r="C2" s="4" t="s">
        <v>10</v>
      </c>
      <c r="D2" s="4" t="s">
        <v>11</v>
      </c>
      <c r="E2" s="3"/>
      <c r="F2" s="3"/>
      <c r="G2" s="7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x14ac:dyDescent="0.2">
      <c r="A3" s="5" t="s">
        <v>25</v>
      </c>
      <c r="B3" s="7"/>
      <c r="C3" s="4" t="s">
        <v>15</v>
      </c>
      <c r="D3" s="4" t="s">
        <v>16</v>
      </c>
      <c r="E3" s="3"/>
      <c r="F3" s="3"/>
      <c r="G3" s="8"/>
      <c r="H3" s="3" t="s">
        <v>207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8.25" x14ac:dyDescent="0.2">
      <c r="A4" s="9" t="s">
        <v>208</v>
      </c>
      <c r="B4" s="7"/>
      <c r="C4" s="4" t="s">
        <v>41</v>
      </c>
      <c r="E4" s="3"/>
      <c r="F4" s="3"/>
      <c r="G4" s="10"/>
      <c r="H4" s="3" t="s">
        <v>209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x14ac:dyDescent="0.2">
      <c r="A5" s="9" t="s">
        <v>210</v>
      </c>
      <c r="B5" s="5" t="s">
        <v>211</v>
      </c>
      <c r="C5" s="4" t="s">
        <v>43</v>
      </c>
      <c r="E5" s="3"/>
      <c r="F5" s="3"/>
      <c r="G5" s="11"/>
      <c r="H5" s="3" t="s">
        <v>212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5">
        <v>40</v>
      </c>
      <c r="B6" s="8" t="s">
        <v>213</v>
      </c>
      <c r="C6" s="4" t="s">
        <v>114</v>
      </c>
      <c r="E6" s="3"/>
      <c r="F6" s="3"/>
      <c r="G6" s="12"/>
      <c r="H6" s="3" t="s">
        <v>214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8.25" x14ac:dyDescent="0.2">
      <c r="A7" s="9" t="s">
        <v>215</v>
      </c>
      <c r="B7" s="5" t="s">
        <v>211</v>
      </c>
      <c r="C7" s="4" t="s">
        <v>53</v>
      </c>
      <c r="D7" s="4" t="s">
        <v>54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13" t="s">
        <v>216</v>
      </c>
      <c r="B8" s="10"/>
      <c r="C8" s="4" t="s">
        <v>121</v>
      </c>
      <c r="D8" s="4" t="s">
        <v>159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1" x14ac:dyDescent="0.2">
      <c r="A9" s="14" t="s">
        <v>217</v>
      </c>
      <c r="B9" s="8" t="s">
        <v>83</v>
      </c>
      <c r="C9" s="4" t="s">
        <v>144</v>
      </c>
      <c r="E9" s="3"/>
      <c r="F9" s="3"/>
      <c r="G9" s="15" t="s">
        <v>218</v>
      </c>
      <c r="H9" s="15"/>
      <c r="I9" s="15"/>
      <c r="J9" s="15"/>
      <c r="K9" s="1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5">
        <v>40</v>
      </c>
      <c r="B10" s="8" t="s">
        <v>219</v>
      </c>
      <c r="C10" s="4" t="s">
        <v>167</v>
      </c>
      <c r="D10" s="4" t="s">
        <v>159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16" t="s">
        <v>216</v>
      </c>
      <c r="B11" s="10"/>
      <c r="C11" s="4" t="s">
        <v>123</v>
      </c>
      <c r="D11" s="4" t="s">
        <v>159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16" t="s">
        <v>216</v>
      </c>
      <c r="B12" s="10"/>
      <c r="C12" s="4" t="s">
        <v>125</v>
      </c>
      <c r="D12" s="4" t="s">
        <v>159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16" t="s">
        <v>220</v>
      </c>
      <c r="B13" s="10"/>
      <c r="C13" s="4" t="s">
        <v>126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8.25" x14ac:dyDescent="0.2">
      <c r="A14" s="9" t="s">
        <v>221</v>
      </c>
      <c r="B14" s="7"/>
      <c r="C14" s="4" t="s">
        <v>74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16" t="s">
        <v>216</v>
      </c>
      <c r="B15" s="8" t="s">
        <v>222</v>
      </c>
      <c r="C15" s="4" t="s">
        <v>171</v>
      </c>
      <c r="D15" s="4" t="s">
        <v>172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8.25" x14ac:dyDescent="0.2">
      <c r="A16" s="9" t="s">
        <v>223</v>
      </c>
      <c r="B16" s="7"/>
      <c r="C16" s="4" t="s">
        <v>81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16" t="s">
        <v>224</v>
      </c>
      <c r="B17" s="17"/>
      <c r="C17" s="4" t="s">
        <v>175</v>
      </c>
      <c r="D17" s="4" t="s">
        <v>176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8.25" x14ac:dyDescent="0.2">
      <c r="A18" s="9" t="s">
        <v>225</v>
      </c>
      <c r="B18" s="7"/>
      <c r="C18" s="4" t="s">
        <v>89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51" x14ac:dyDescent="0.2">
      <c r="A19" s="14" t="s">
        <v>226</v>
      </c>
      <c r="B19" s="8"/>
      <c r="C19" s="4" t="s">
        <v>90</v>
      </c>
      <c r="D19" s="4" t="s">
        <v>91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5" t="s">
        <v>227</v>
      </c>
      <c r="B20" s="7" t="s">
        <v>228</v>
      </c>
      <c r="C20" s="4" t="s">
        <v>137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8.25" x14ac:dyDescent="0.2">
      <c r="A21" s="9" t="s">
        <v>227</v>
      </c>
      <c r="B21" s="18" t="s">
        <v>229</v>
      </c>
      <c r="C21" s="4" t="s">
        <v>101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8.25" x14ac:dyDescent="0.2">
      <c r="A22" s="9" t="s">
        <v>230</v>
      </c>
      <c r="B22" s="7"/>
      <c r="C22" s="4" t="s">
        <v>103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16" t="s">
        <v>216</v>
      </c>
      <c r="B23" s="10"/>
      <c r="C23" s="4" t="s">
        <v>141</v>
      </c>
      <c r="D23" s="4" t="s">
        <v>159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5" t="s">
        <v>227</v>
      </c>
      <c r="B24" s="7" t="s">
        <v>231</v>
      </c>
      <c r="C24" s="4" t="s">
        <v>204</v>
      </c>
      <c r="D24" s="4" t="s">
        <v>203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5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5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5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5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5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5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5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5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5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5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5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5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5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5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5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5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5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5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5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5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5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5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5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5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5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5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5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5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5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5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5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5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5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5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5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5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5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5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5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5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5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5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5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5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5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5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5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5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5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5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5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5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5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5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5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5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5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5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5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5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5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5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5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5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5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5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5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5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5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5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5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5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5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5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5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5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5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5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5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5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5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5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5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5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5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5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5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5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5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5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5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5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5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5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5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5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5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5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5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5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5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5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5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5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5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5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5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5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5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5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5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5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5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5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5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5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5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5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5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5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5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5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5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5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5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5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5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5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5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5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5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5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5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5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5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5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5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5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5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5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5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5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5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5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5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5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5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5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5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5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5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5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5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5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5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5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5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5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5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5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5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5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5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5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5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5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5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5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5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5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5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5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5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5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5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5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5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5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5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5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5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5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5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5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5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5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5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5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5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5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5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5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5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5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5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5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5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5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5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5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5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5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5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5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5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5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5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5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5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5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5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5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5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5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5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5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5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5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5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5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5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5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5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5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5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5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5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5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5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5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5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5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5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5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5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5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5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5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5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5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5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5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5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5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5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5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5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5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5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5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5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5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5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5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5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5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5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5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5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5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5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5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5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5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5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5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5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5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5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5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5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5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5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5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5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5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5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5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5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5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5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5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5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5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5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5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5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5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5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5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5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5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5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5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5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5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5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5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5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5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5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5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5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5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5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5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5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5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5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5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5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5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5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5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5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5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5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5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5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5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5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5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5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5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5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5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5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5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5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5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5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5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5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5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5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5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5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5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5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5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5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5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5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5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5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5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5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5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5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5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5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5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5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5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5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5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5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5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5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5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5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5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5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5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5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5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5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5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5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5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5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5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5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5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5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5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5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5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5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5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5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5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5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5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5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5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5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5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5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5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5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5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5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5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5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5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5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5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5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5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5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5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5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5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5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5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5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5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5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5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5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5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5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5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5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5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5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5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5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5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5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5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5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5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5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5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5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5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5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5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5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5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5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5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5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5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5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5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5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5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5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5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5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5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5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5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5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5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5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5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5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5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5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5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5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5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5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5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5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5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5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5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5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5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5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5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5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5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5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5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5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5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5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5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5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5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5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5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5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5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5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5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5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5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5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5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5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5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5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5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5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5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5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5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5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5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5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5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5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5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5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5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5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5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5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5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5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5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5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5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5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5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5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5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5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5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5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5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5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5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5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5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5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5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5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5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5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5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5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5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5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5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5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5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5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5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5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5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5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5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5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5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5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5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5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5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5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5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5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5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5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5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5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5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5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5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5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5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5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5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5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5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5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5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5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5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5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5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5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5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5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5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5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5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5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5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5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5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5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5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5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5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5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5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5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5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5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5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5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5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5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5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5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5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5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5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5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5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5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5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5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5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5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5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5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5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5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5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5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5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5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5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5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5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5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5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5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5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5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5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5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5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5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5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5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5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5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5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5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5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5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5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5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5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5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5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5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5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5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5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5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5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5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5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5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5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5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5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5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5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5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5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5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5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5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5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5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5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5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5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5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5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5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5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5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5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5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5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5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5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5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5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5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5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5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5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5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5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5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5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5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5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5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5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5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5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5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5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5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5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5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5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</sheetData>
  <hyperlinks>
    <hyperlink ref="B21" r:id="rId1" xr:uid="{00000000-0004-0000-0100-000000000000}"/>
  </hyperlinks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520F-8445-479E-93A8-2415DE678DF6}">
  <dimension ref="A1:B3"/>
  <sheetViews>
    <sheetView workbookViewId="0">
      <selection activeCell="B1" sqref="B1"/>
    </sheetView>
  </sheetViews>
  <sheetFormatPr defaultRowHeight="22.5" customHeight="1" x14ac:dyDescent="0.2"/>
  <cols>
    <col min="2" max="2" width="121" bestFit="1" customWidth="1"/>
  </cols>
  <sheetData>
    <row r="1" spans="1:2" ht="22.5" customHeight="1" x14ac:dyDescent="0.2">
      <c r="A1" s="25" t="s">
        <v>13</v>
      </c>
      <c r="B1" s="26" t="s">
        <v>283</v>
      </c>
    </row>
    <row r="2" spans="1:2" ht="22.5" customHeight="1" x14ac:dyDescent="0.2">
      <c r="A2" s="25" t="s">
        <v>108</v>
      </c>
      <c r="B2" s="26" t="s">
        <v>281</v>
      </c>
    </row>
    <row r="3" spans="1:2" ht="22.5" customHeight="1" x14ac:dyDescent="0.2">
      <c r="A3" s="25" t="s">
        <v>146</v>
      </c>
      <c r="B3" s="26" t="s">
        <v>282</v>
      </c>
    </row>
  </sheetData>
  <hyperlinks>
    <hyperlink ref="B1" r:id="rId1" xr:uid="{7FAA8F45-7C1A-4355-B72A-ABAF5D5CAB9E}"/>
    <hyperlink ref="B2" r:id="rId2" xr:uid="{A8943B48-A6DA-4C0F-A80D-6ACFB5394B32}"/>
    <hyperlink ref="B3" r:id="rId3" xr:uid="{436C3F49-FCE3-4A0C-9F88-7023DF0A14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Chemicals Actually Used</vt:lpstr>
      <vt:lpstr>TO ORDER</vt:lpstr>
      <vt:lpstr>Links to Lap Setup PPTs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Farmer, Stephanie [DH]</dc:creator>
  <cp:lastModifiedBy>SFarmer</cp:lastModifiedBy>
  <cp:lastPrinted>2023-04-24T20:20:45Z</cp:lastPrinted>
  <dcterms:created xsi:type="dcterms:W3CDTF">2023-04-24T20:20:58Z</dcterms:created>
  <dcterms:modified xsi:type="dcterms:W3CDTF">2024-03-01T23:23:04Z</dcterms:modified>
</cp:coreProperties>
</file>